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eniky_2024\"/>
    </mc:Choice>
  </mc:AlternateContent>
  <xr:revisionPtr revIDLastSave="0" documentId="13_ncr:1_{B9C832FE-147B-4898-99A5-57CFCCFF4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5" i="1" l="1"/>
  <c r="E195" i="1"/>
  <c r="F195" i="1" s="1"/>
  <c r="D194" i="1"/>
  <c r="E194" i="1"/>
  <c r="F194" i="1" s="1"/>
  <c r="C129" i="1"/>
  <c r="C130" i="1"/>
  <c r="C131" i="1"/>
  <c r="E291" i="1"/>
  <c r="F291" i="1" s="1"/>
  <c r="D291" i="1"/>
  <c r="E290" i="1"/>
  <c r="F290" i="1" s="1"/>
  <c r="D290" i="1"/>
  <c r="E289" i="1"/>
  <c r="F289" i="1" s="1"/>
  <c r="D289" i="1"/>
  <c r="E288" i="1"/>
  <c r="F288" i="1" s="1"/>
  <c r="D288" i="1"/>
  <c r="C283" i="1"/>
  <c r="D283" i="1" s="1"/>
  <c r="E282" i="1"/>
  <c r="F282" i="1" s="1"/>
  <c r="D281" i="1"/>
  <c r="C280" i="1"/>
  <c r="E280" i="1" s="1"/>
  <c r="F280" i="1" s="1"/>
  <c r="D279" i="1"/>
  <c r="E279" i="1"/>
  <c r="F279" i="1" s="1"/>
  <c r="E278" i="1"/>
  <c r="F278" i="1" s="1"/>
  <c r="C277" i="1"/>
  <c r="E277" i="1" s="1"/>
  <c r="F277" i="1" s="1"/>
  <c r="C276" i="1"/>
  <c r="E276" i="1" s="1"/>
  <c r="F276" i="1" s="1"/>
  <c r="C275" i="1"/>
  <c r="E275" i="1" s="1"/>
  <c r="F275" i="1" s="1"/>
  <c r="C274" i="1"/>
  <c r="D274" i="1" s="1"/>
  <c r="E270" i="1"/>
  <c r="F270" i="1" s="1"/>
  <c r="D270" i="1"/>
  <c r="E269" i="1"/>
  <c r="F269" i="1" s="1"/>
  <c r="D269" i="1"/>
  <c r="C268" i="1"/>
  <c r="D268" i="1" s="1"/>
  <c r="C267" i="1"/>
  <c r="E267" i="1" s="1"/>
  <c r="F267" i="1" s="1"/>
  <c r="C266" i="1"/>
  <c r="D266" i="1" s="1"/>
  <c r="C265" i="1"/>
  <c r="E265" i="1" s="1"/>
  <c r="F265" i="1" s="1"/>
  <c r="C264" i="1"/>
  <c r="D264" i="1" s="1"/>
  <c r="C263" i="1"/>
  <c r="E263" i="1" s="1"/>
  <c r="F263" i="1" s="1"/>
  <c r="C262" i="1"/>
  <c r="D262" i="1" s="1"/>
  <c r="C261" i="1"/>
  <c r="E261" i="1" s="1"/>
  <c r="F261" i="1" s="1"/>
  <c r="C260" i="1"/>
  <c r="D260" i="1" s="1"/>
  <c r="C259" i="1"/>
  <c r="E259" i="1" s="1"/>
  <c r="F259" i="1" s="1"/>
  <c r="C258" i="1"/>
  <c r="D258" i="1" s="1"/>
  <c r="C257" i="1"/>
  <c r="E257" i="1" s="1"/>
  <c r="F257" i="1" s="1"/>
  <c r="C253" i="1"/>
  <c r="D253" i="1" s="1"/>
  <c r="C252" i="1"/>
  <c r="E252" i="1" s="1"/>
  <c r="F252" i="1" s="1"/>
  <c r="C251" i="1"/>
  <c r="D251" i="1" s="1"/>
  <c r="C250" i="1"/>
  <c r="E250" i="1" s="1"/>
  <c r="F250" i="1" s="1"/>
  <c r="C244" i="1"/>
  <c r="E244" i="1" s="1"/>
  <c r="F244" i="1" s="1"/>
  <c r="C243" i="1"/>
  <c r="E243" i="1" s="1"/>
  <c r="F243" i="1" s="1"/>
  <c r="E242" i="1"/>
  <c r="F242" i="1" s="1"/>
  <c r="E241" i="1"/>
  <c r="F241" i="1" s="1"/>
  <c r="E237" i="1"/>
  <c r="F237" i="1" s="1"/>
  <c r="E236" i="1"/>
  <c r="F236" i="1" s="1"/>
  <c r="C249" i="1"/>
  <c r="E249" i="1" s="1"/>
  <c r="F249" i="1" s="1"/>
  <c r="C248" i="1"/>
  <c r="E248" i="1" s="1"/>
  <c r="F248" i="1" s="1"/>
  <c r="C232" i="1"/>
  <c r="E232" i="1" s="1"/>
  <c r="F232" i="1" s="1"/>
  <c r="E231" i="1"/>
  <c r="F231" i="1" s="1"/>
  <c r="E230" i="1"/>
  <c r="F230" i="1" s="1"/>
  <c r="E229" i="1"/>
  <c r="F229" i="1" s="1"/>
  <c r="C228" i="1"/>
  <c r="E228" i="1" s="1"/>
  <c r="F228" i="1" s="1"/>
  <c r="E227" i="1"/>
  <c r="F227" i="1" s="1"/>
  <c r="C226" i="1"/>
  <c r="E226" i="1" s="1"/>
  <c r="F226" i="1" s="1"/>
  <c r="E225" i="1"/>
  <c r="F225" i="1" s="1"/>
  <c r="E224" i="1"/>
  <c r="F224" i="1" s="1"/>
  <c r="E223" i="1"/>
  <c r="F223" i="1" s="1"/>
  <c r="C219" i="1"/>
  <c r="E219" i="1" s="1"/>
  <c r="F219" i="1" s="1"/>
  <c r="C218" i="1"/>
  <c r="E218" i="1" s="1"/>
  <c r="F218" i="1" s="1"/>
  <c r="E217" i="1"/>
  <c r="F217" i="1" s="1"/>
  <c r="E216" i="1"/>
  <c r="F216" i="1" s="1"/>
  <c r="C215" i="1"/>
  <c r="E215" i="1" s="1"/>
  <c r="F215" i="1" s="1"/>
  <c r="C214" i="1"/>
  <c r="E214" i="1" s="1"/>
  <c r="F214" i="1" s="1"/>
  <c r="E213" i="1"/>
  <c r="F213" i="1" s="1"/>
  <c r="D212" i="1"/>
  <c r="D211" i="1"/>
  <c r="C210" i="1"/>
  <c r="E210" i="1" s="1"/>
  <c r="F210" i="1" s="1"/>
  <c r="C209" i="1"/>
  <c r="E209" i="1" s="1"/>
  <c r="F209" i="1" s="1"/>
  <c r="E208" i="1"/>
  <c r="F208" i="1" s="1"/>
  <c r="D207" i="1"/>
  <c r="E203" i="1"/>
  <c r="F203" i="1" s="1"/>
  <c r="E202" i="1"/>
  <c r="F202" i="1" s="1"/>
  <c r="D202" i="1"/>
  <c r="E201" i="1"/>
  <c r="F201" i="1" s="1"/>
  <c r="D201" i="1"/>
  <c r="E200" i="1"/>
  <c r="F200" i="1" s="1"/>
  <c r="D200" i="1"/>
  <c r="E196" i="1"/>
  <c r="F196" i="1" s="1"/>
  <c r="D196" i="1"/>
  <c r="E193" i="1"/>
  <c r="F193" i="1" s="1"/>
  <c r="D193" i="1"/>
  <c r="E192" i="1"/>
  <c r="F192" i="1" s="1"/>
  <c r="D192" i="1"/>
  <c r="C191" i="1"/>
  <c r="E191" i="1" s="1"/>
  <c r="F191" i="1" s="1"/>
  <c r="C190" i="1"/>
  <c r="E190" i="1" s="1"/>
  <c r="F190" i="1" s="1"/>
  <c r="E189" i="1"/>
  <c r="F189" i="1" s="1"/>
  <c r="C188" i="1"/>
  <c r="D188" i="1" s="1"/>
  <c r="C187" i="1"/>
  <c r="E187" i="1" s="1"/>
  <c r="F187" i="1" s="1"/>
  <c r="C186" i="1"/>
  <c r="D186" i="1" s="1"/>
  <c r="C185" i="1"/>
  <c r="E185" i="1" s="1"/>
  <c r="F185" i="1" s="1"/>
  <c r="E184" i="1"/>
  <c r="F184" i="1" s="1"/>
  <c r="D184" i="1"/>
  <c r="E183" i="1"/>
  <c r="F183" i="1" s="1"/>
  <c r="E179" i="1"/>
  <c r="F179" i="1" s="1"/>
  <c r="D179" i="1"/>
  <c r="E178" i="1"/>
  <c r="F178" i="1" s="1"/>
  <c r="D178" i="1"/>
  <c r="C177" i="1"/>
  <c r="D177" i="1" s="1"/>
  <c r="E176" i="1"/>
  <c r="F176" i="1" s="1"/>
  <c r="E175" i="1"/>
  <c r="F175" i="1" s="1"/>
  <c r="D175" i="1"/>
  <c r="C171" i="1"/>
  <c r="E171" i="1" s="1"/>
  <c r="F171" i="1" s="1"/>
  <c r="C170" i="1"/>
  <c r="E170" i="1" s="1"/>
  <c r="F170" i="1" s="1"/>
  <c r="C169" i="1"/>
  <c r="D169" i="1" s="1"/>
  <c r="E168" i="1"/>
  <c r="F168" i="1" s="1"/>
  <c r="D168" i="1"/>
  <c r="E167" i="1"/>
  <c r="F167" i="1" s="1"/>
  <c r="D167" i="1"/>
  <c r="C166" i="1"/>
  <c r="E166" i="1" s="1"/>
  <c r="F166" i="1" s="1"/>
  <c r="C165" i="1"/>
  <c r="D165" i="1" s="1"/>
  <c r="E164" i="1"/>
  <c r="F164" i="1" s="1"/>
  <c r="D164" i="1"/>
  <c r="E163" i="1"/>
  <c r="F163" i="1" s="1"/>
  <c r="D163" i="1"/>
  <c r="C162" i="1"/>
  <c r="E162" i="1" s="1"/>
  <c r="F162" i="1" s="1"/>
  <c r="C161" i="1"/>
  <c r="E161" i="1" s="1"/>
  <c r="F161" i="1" s="1"/>
  <c r="E160" i="1"/>
  <c r="F160" i="1" s="1"/>
  <c r="D160" i="1"/>
  <c r="E159" i="1"/>
  <c r="F159" i="1" s="1"/>
  <c r="D159" i="1"/>
  <c r="E158" i="1"/>
  <c r="F158" i="1" s="1"/>
  <c r="D158" i="1"/>
  <c r="E157" i="1"/>
  <c r="F157" i="1" s="1"/>
  <c r="D157" i="1"/>
  <c r="E156" i="1"/>
  <c r="F156" i="1" s="1"/>
  <c r="D156" i="1"/>
  <c r="E155" i="1"/>
  <c r="F155" i="1" s="1"/>
  <c r="D155" i="1"/>
  <c r="E154" i="1"/>
  <c r="F154" i="1" s="1"/>
  <c r="D154" i="1"/>
  <c r="E153" i="1"/>
  <c r="F153" i="1" s="1"/>
  <c r="D153" i="1"/>
  <c r="E152" i="1"/>
  <c r="F152" i="1" s="1"/>
  <c r="D152" i="1"/>
  <c r="E151" i="1"/>
  <c r="F151" i="1" s="1"/>
  <c r="D151" i="1"/>
  <c r="C150" i="1"/>
  <c r="D150" i="1" s="1"/>
  <c r="C149" i="1"/>
  <c r="D149" i="1" s="1"/>
  <c r="C102" i="1"/>
  <c r="E102" i="1" s="1"/>
  <c r="F102" i="1" s="1"/>
  <c r="C101" i="1"/>
  <c r="E101" i="1" s="1"/>
  <c r="F101" i="1" s="1"/>
  <c r="C100" i="1"/>
  <c r="E100" i="1" s="1"/>
  <c r="F100" i="1" s="1"/>
  <c r="C99" i="1"/>
  <c r="E99" i="1" s="1"/>
  <c r="F99" i="1" s="1"/>
  <c r="C98" i="1"/>
  <c r="E98" i="1" s="1"/>
  <c r="F98" i="1" s="1"/>
  <c r="C97" i="1"/>
  <c r="E97" i="1" s="1"/>
  <c r="F97" i="1" s="1"/>
  <c r="C96" i="1"/>
  <c r="E96" i="1" s="1"/>
  <c r="F96" i="1" s="1"/>
  <c r="C95" i="1"/>
  <c r="E95" i="1" s="1"/>
  <c r="F95" i="1" s="1"/>
  <c r="C94" i="1"/>
  <c r="E94" i="1" s="1"/>
  <c r="F94" i="1" s="1"/>
  <c r="C93" i="1"/>
  <c r="E93" i="1" s="1"/>
  <c r="F93" i="1" s="1"/>
  <c r="C92" i="1"/>
  <c r="E92" i="1" s="1"/>
  <c r="F92" i="1" s="1"/>
  <c r="C91" i="1"/>
  <c r="E91" i="1" s="1"/>
  <c r="F91" i="1" s="1"/>
  <c r="C90" i="1"/>
  <c r="E90" i="1" s="1"/>
  <c r="F90" i="1" s="1"/>
  <c r="C89" i="1"/>
  <c r="E89" i="1" s="1"/>
  <c r="F89" i="1" s="1"/>
  <c r="C88" i="1"/>
  <c r="E88" i="1" s="1"/>
  <c r="F88" i="1" s="1"/>
  <c r="C87" i="1"/>
  <c r="E87" i="1" s="1"/>
  <c r="F87" i="1" s="1"/>
  <c r="C86" i="1"/>
  <c r="E86" i="1" s="1"/>
  <c r="F86" i="1" s="1"/>
  <c r="C85" i="1"/>
  <c r="E85" i="1" s="1"/>
  <c r="F85" i="1" s="1"/>
  <c r="C84" i="1"/>
  <c r="E84" i="1" s="1"/>
  <c r="F84" i="1" s="1"/>
  <c r="C83" i="1"/>
  <c r="E83" i="1" s="1"/>
  <c r="F83" i="1" s="1"/>
  <c r="C82" i="1"/>
  <c r="E82" i="1" s="1"/>
  <c r="F82" i="1" s="1"/>
  <c r="C81" i="1"/>
  <c r="D81" i="1" s="1"/>
  <c r="C80" i="1"/>
  <c r="E80" i="1" s="1"/>
  <c r="F80" i="1" s="1"/>
  <c r="C79" i="1"/>
  <c r="D79" i="1" s="1"/>
  <c r="E78" i="1"/>
  <c r="F78" i="1" s="1"/>
  <c r="D78" i="1"/>
  <c r="C77" i="1"/>
  <c r="E77" i="1" s="1"/>
  <c r="F77" i="1" s="1"/>
  <c r="C76" i="1"/>
  <c r="E76" i="1" s="1"/>
  <c r="F76" i="1" s="1"/>
  <c r="C75" i="1"/>
  <c r="E75" i="1" s="1"/>
  <c r="F75" i="1" s="1"/>
  <c r="C74" i="1"/>
  <c r="E74" i="1" s="1"/>
  <c r="F74" i="1" s="1"/>
  <c r="C73" i="1"/>
  <c r="E73" i="1" s="1"/>
  <c r="F73" i="1" s="1"/>
  <c r="C72" i="1"/>
  <c r="E72" i="1" s="1"/>
  <c r="F72" i="1" s="1"/>
  <c r="C71" i="1"/>
  <c r="E71" i="1" s="1"/>
  <c r="F71" i="1" s="1"/>
  <c r="C70" i="1"/>
  <c r="E70" i="1" s="1"/>
  <c r="F70" i="1" s="1"/>
  <c r="C69" i="1"/>
  <c r="E69" i="1" s="1"/>
  <c r="F69" i="1" s="1"/>
  <c r="C68" i="1"/>
  <c r="E68" i="1" s="1"/>
  <c r="F68" i="1" s="1"/>
  <c r="C67" i="1"/>
  <c r="E67" i="1" s="1"/>
  <c r="F67" i="1" s="1"/>
  <c r="C66" i="1"/>
  <c r="E66" i="1" s="1"/>
  <c r="F66" i="1" s="1"/>
  <c r="C65" i="1"/>
  <c r="E65" i="1" s="1"/>
  <c r="F65" i="1" s="1"/>
  <c r="C64" i="1"/>
  <c r="E64" i="1" s="1"/>
  <c r="F64" i="1" s="1"/>
  <c r="C63" i="1"/>
  <c r="E63" i="1" s="1"/>
  <c r="F63" i="1" s="1"/>
  <c r="C62" i="1"/>
  <c r="E62" i="1" s="1"/>
  <c r="F62" i="1" s="1"/>
  <c r="C61" i="1"/>
  <c r="E61" i="1" s="1"/>
  <c r="F61" i="1" s="1"/>
  <c r="C60" i="1"/>
  <c r="E60" i="1" s="1"/>
  <c r="F60" i="1" s="1"/>
  <c r="C59" i="1"/>
  <c r="E59" i="1" s="1"/>
  <c r="F59" i="1" s="1"/>
  <c r="C58" i="1"/>
  <c r="E58" i="1" s="1"/>
  <c r="F58" i="1" s="1"/>
  <c r="C57" i="1"/>
  <c r="E57" i="1" s="1"/>
  <c r="F57" i="1" s="1"/>
  <c r="C56" i="1"/>
  <c r="E56" i="1" s="1"/>
  <c r="F56" i="1" s="1"/>
  <c r="C55" i="1"/>
  <c r="E55" i="1" s="1"/>
  <c r="F55" i="1" s="1"/>
  <c r="C54" i="1"/>
  <c r="E54" i="1" s="1"/>
  <c r="F54" i="1" s="1"/>
  <c r="C53" i="1"/>
  <c r="E53" i="1" s="1"/>
  <c r="F53" i="1" s="1"/>
  <c r="C52" i="1"/>
  <c r="E52" i="1" s="1"/>
  <c r="F52" i="1" s="1"/>
  <c r="C51" i="1"/>
  <c r="E51" i="1" s="1"/>
  <c r="F51" i="1" s="1"/>
  <c r="C50" i="1"/>
  <c r="E50" i="1" s="1"/>
  <c r="F50" i="1" s="1"/>
  <c r="C49" i="1"/>
  <c r="E49" i="1" s="1"/>
  <c r="F49" i="1" s="1"/>
  <c r="C48" i="1"/>
  <c r="E48" i="1" s="1"/>
  <c r="F48" i="1" s="1"/>
  <c r="C47" i="1"/>
  <c r="E47" i="1" s="1"/>
  <c r="F47" i="1" s="1"/>
  <c r="C46" i="1"/>
  <c r="E46" i="1" s="1"/>
  <c r="F46" i="1" s="1"/>
  <c r="C45" i="1"/>
  <c r="E45" i="1" s="1"/>
  <c r="F45" i="1" s="1"/>
  <c r="C44" i="1"/>
  <c r="E44" i="1" s="1"/>
  <c r="F44" i="1" s="1"/>
  <c r="C43" i="1"/>
  <c r="E43" i="1" s="1"/>
  <c r="F43" i="1" s="1"/>
  <c r="E42" i="1"/>
  <c r="F42" i="1" s="1"/>
  <c r="D42" i="1"/>
  <c r="E41" i="1"/>
  <c r="F41" i="1" s="1"/>
  <c r="D41" i="1"/>
  <c r="C40" i="1"/>
  <c r="D40" i="1" s="1"/>
  <c r="C39" i="1"/>
  <c r="E39" i="1" s="1"/>
  <c r="F39" i="1" s="1"/>
  <c r="C38" i="1"/>
  <c r="D38" i="1" s="1"/>
  <c r="C37" i="1"/>
  <c r="E37" i="1" s="1"/>
  <c r="F37" i="1" s="1"/>
  <c r="C36" i="1"/>
  <c r="D36" i="1" s="1"/>
  <c r="C120" i="1"/>
  <c r="E120" i="1" s="1"/>
  <c r="F120" i="1" s="1"/>
  <c r="C121" i="1"/>
  <c r="D121" i="1" s="1"/>
  <c r="C122" i="1"/>
  <c r="E122" i="1" s="1"/>
  <c r="F122" i="1" s="1"/>
  <c r="C123" i="1"/>
  <c r="D123" i="1" s="1"/>
  <c r="C124" i="1"/>
  <c r="E124" i="1" s="1"/>
  <c r="F124" i="1" s="1"/>
  <c r="C125" i="1"/>
  <c r="E125" i="1" s="1"/>
  <c r="F125" i="1" s="1"/>
  <c r="C119" i="1"/>
  <c r="D119" i="1" s="1"/>
  <c r="D118" i="1"/>
  <c r="E118" i="1"/>
  <c r="F118" i="1" s="1"/>
  <c r="C115" i="1"/>
  <c r="D115" i="1" s="1"/>
  <c r="C116" i="1"/>
  <c r="D116" i="1" s="1"/>
  <c r="C117" i="1"/>
  <c r="D117" i="1" s="1"/>
  <c r="C112" i="1"/>
  <c r="D112" i="1" s="1"/>
  <c r="C113" i="1"/>
  <c r="E113" i="1" s="1"/>
  <c r="F113" i="1" s="1"/>
  <c r="C114" i="1"/>
  <c r="D114" i="1" s="1"/>
  <c r="D133" i="1"/>
  <c r="D110" i="1"/>
  <c r="E110" i="1"/>
  <c r="F110" i="1" s="1"/>
  <c r="D111" i="1"/>
  <c r="E111" i="1"/>
  <c r="F111" i="1" s="1"/>
  <c r="C109" i="1"/>
  <c r="D109" i="1" s="1"/>
  <c r="C35" i="1"/>
  <c r="E35" i="1" s="1"/>
  <c r="F35" i="1" s="1"/>
  <c r="C34" i="1"/>
  <c r="E34" i="1" s="1"/>
  <c r="F34" i="1" s="1"/>
  <c r="C33" i="1"/>
  <c r="E33" i="1" s="1"/>
  <c r="F33" i="1" s="1"/>
  <c r="C32" i="1"/>
  <c r="E32" i="1" s="1"/>
  <c r="F32" i="1" s="1"/>
  <c r="C31" i="1"/>
  <c r="E31" i="1" s="1"/>
  <c r="F31" i="1" s="1"/>
  <c r="C30" i="1"/>
  <c r="E30" i="1" s="1"/>
  <c r="F30" i="1" s="1"/>
  <c r="C29" i="1"/>
  <c r="E29" i="1" s="1"/>
  <c r="F29" i="1" s="1"/>
  <c r="C28" i="1"/>
  <c r="E28" i="1" s="1"/>
  <c r="F28" i="1" s="1"/>
  <c r="C27" i="1"/>
  <c r="E27" i="1" s="1"/>
  <c r="F27" i="1" s="1"/>
  <c r="C26" i="1"/>
  <c r="E26" i="1" s="1"/>
  <c r="F26" i="1" s="1"/>
  <c r="C25" i="1"/>
  <c r="E25" i="1" s="1"/>
  <c r="F25" i="1" s="1"/>
  <c r="C24" i="1"/>
  <c r="E24" i="1" s="1"/>
  <c r="F24" i="1" s="1"/>
  <c r="C23" i="1"/>
  <c r="E23" i="1" s="1"/>
  <c r="F23" i="1" s="1"/>
  <c r="C22" i="1"/>
  <c r="E22" i="1" s="1"/>
  <c r="F22" i="1" s="1"/>
  <c r="C21" i="1"/>
  <c r="E21" i="1" s="1"/>
  <c r="F21" i="1" s="1"/>
  <c r="C20" i="1"/>
  <c r="E20" i="1" s="1"/>
  <c r="F20" i="1" s="1"/>
  <c r="C19" i="1"/>
  <c r="E19" i="1" s="1"/>
  <c r="F19" i="1" s="1"/>
  <c r="C18" i="1"/>
  <c r="E18" i="1" s="1"/>
  <c r="F18" i="1" s="1"/>
  <c r="C17" i="1"/>
  <c r="E17" i="1" s="1"/>
  <c r="F17" i="1" s="1"/>
  <c r="C16" i="1"/>
  <c r="E16" i="1" s="1"/>
  <c r="F16" i="1" s="1"/>
  <c r="C15" i="1"/>
  <c r="D15" i="1" s="1"/>
  <c r="C14" i="1"/>
  <c r="E14" i="1" s="1"/>
  <c r="F14" i="1" s="1"/>
  <c r="C13" i="1"/>
  <c r="E13" i="1" s="1"/>
  <c r="F13" i="1" s="1"/>
  <c r="C12" i="1"/>
  <c r="D12" i="1" s="1"/>
  <c r="C11" i="1"/>
  <c r="E11" i="1" s="1"/>
  <c r="F11" i="1" s="1"/>
  <c r="C10" i="1"/>
  <c r="D10" i="1" s="1"/>
  <c r="C9" i="1"/>
  <c r="E9" i="1" s="1"/>
  <c r="F9" i="1" s="1"/>
  <c r="C8" i="1"/>
  <c r="E8" i="1" s="1"/>
  <c r="F8" i="1" s="1"/>
  <c r="C7" i="1"/>
  <c r="E7" i="1" s="1"/>
  <c r="F7" i="1" s="1"/>
  <c r="C6" i="1"/>
  <c r="E6" i="1" s="1"/>
  <c r="F6" i="1" s="1"/>
  <c r="C5" i="1"/>
  <c r="E5" i="1" s="1"/>
  <c r="F5" i="1" s="1"/>
  <c r="C4" i="1"/>
  <c r="D4" i="1" s="1"/>
  <c r="C106" i="1"/>
  <c r="D106" i="1" s="1"/>
  <c r="C107" i="1"/>
  <c r="D107" i="1" s="1"/>
  <c r="C108" i="1"/>
  <c r="D108" i="1" s="1"/>
  <c r="D275" i="1" l="1"/>
  <c r="E253" i="1"/>
  <c r="F253" i="1" s="1"/>
  <c r="D250" i="1"/>
  <c r="D228" i="1"/>
  <c r="D134" i="1"/>
  <c r="D141" i="1"/>
  <c r="D248" i="1"/>
  <c r="E281" i="1"/>
  <c r="F281" i="1" s="1"/>
  <c r="E283" i="1"/>
  <c r="F283" i="1" s="1"/>
  <c r="D282" i="1"/>
  <c r="D278" i="1"/>
  <c r="D280" i="1"/>
  <c r="D277" i="1"/>
  <c r="D276" i="1"/>
  <c r="E274" i="1"/>
  <c r="F274" i="1" s="1"/>
  <c r="E258" i="1"/>
  <c r="F258" i="1" s="1"/>
  <c r="E260" i="1"/>
  <c r="F260" i="1" s="1"/>
  <c r="E262" i="1"/>
  <c r="F262" i="1" s="1"/>
  <c r="E264" i="1"/>
  <c r="F264" i="1" s="1"/>
  <c r="E266" i="1"/>
  <c r="F266" i="1" s="1"/>
  <c r="E268" i="1"/>
  <c r="F268" i="1" s="1"/>
  <c r="D257" i="1"/>
  <c r="D259" i="1"/>
  <c r="D261" i="1"/>
  <c r="D263" i="1"/>
  <c r="D265" i="1"/>
  <c r="D267" i="1"/>
  <c r="E251" i="1"/>
  <c r="F251" i="1" s="1"/>
  <c r="D252" i="1"/>
  <c r="D231" i="1"/>
  <c r="D241" i="1"/>
  <c r="D243" i="1"/>
  <c r="D242" i="1"/>
  <c r="D244" i="1"/>
  <c r="D237" i="1"/>
  <c r="D236" i="1"/>
  <c r="D230" i="1"/>
  <c r="D232" i="1"/>
  <c r="D249" i="1"/>
  <c r="D227" i="1"/>
  <c r="D229" i="1"/>
  <c r="D225" i="1"/>
  <c r="D226" i="1"/>
  <c r="D223" i="1"/>
  <c r="D224" i="1"/>
  <c r="E207" i="1"/>
  <c r="F207" i="1" s="1"/>
  <c r="D209" i="1"/>
  <c r="E211" i="1"/>
  <c r="F211" i="1" s="1"/>
  <c r="D210" i="1"/>
  <c r="D216" i="1"/>
  <c r="D218" i="1"/>
  <c r="D217" i="1"/>
  <c r="D219" i="1"/>
  <c r="D214" i="1"/>
  <c r="E212" i="1"/>
  <c r="F212" i="1" s="1"/>
  <c r="D213" i="1"/>
  <c r="D215" i="1"/>
  <c r="D208" i="1"/>
  <c r="D203" i="1"/>
  <c r="D190" i="1"/>
  <c r="E186" i="1"/>
  <c r="F186" i="1" s="1"/>
  <c r="D170" i="1"/>
  <c r="E149" i="1"/>
  <c r="F149" i="1" s="1"/>
  <c r="E188" i="1"/>
  <c r="F188" i="1" s="1"/>
  <c r="D189" i="1"/>
  <c r="D191" i="1"/>
  <c r="D183" i="1"/>
  <c r="D185" i="1"/>
  <c r="D187" i="1"/>
  <c r="E177" i="1"/>
  <c r="F177" i="1" s="1"/>
  <c r="D176" i="1"/>
  <c r="D161" i="1"/>
  <c r="D166" i="1"/>
  <c r="E169" i="1"/>
  <c r="F169" i="1" s="1"/>
  <c r="E150" i="1"/>
  <c r="F150" i="1" s="1"/>
  <c r="E165" i="1"/>
  <c r="F165" i="1" s="1"/>
  <c r="D162" i="1"/>
  <c r="D171" i="1"/>
  <c r="D55" i="1"/>
  <c r="D47" i="1"/>
  <c r="D61" i="1"/>
  <c r="E36" i="1"/>
  <c r="F36" i="1" s="1"/>
  <c r="E40" i="1"/>
  <c r="F40" i="1" s="1"/>
  <c r="D49" i="1"/>
  <c r="D65" i="1"/>
  <c r="D51" i="1"/>
  <c r="D67" i="1"/>
  <c r="D45" i="1"/>
  <c r="E38" i="1"/>
  <c r="F38" i="1" s="1"/>
  <c r="D57" i="1"/>
  <c r="D63" i="1"/>
  <c r="D53" i="1"/>
  <c r="D43" i="1"/>
  <c r="D59" i="1"/>
  <c r="D83" i="1"/>
  <c r="D85" i="1"/>
  <c r="D87" i="1"/>
  <c r="D89" i="1"/>
  <c r="D91" i="1"/>
  <c r="D93" i="1"/>
  <c r="D95" i="1"/>
  <c r="D97" i="1"/>
  <c r="D99" i="1"/>
  <c r="D101" i="1"/>
  <c r="D69" i="1"/>
  <c r="D71" i="1"/>
  <c r="D73" i="1"/>
  <c r="D75" i="1"/>
  <c r="D77" i="1"/>
  <c r="E79" i="1"/>
  <c r="F79" i="1" s="1"/>
  <c r="E81" i="1"/>
  <c r="F81" i="1" s="1"/>
  <c r="D80" i="1"/>
  <c r="D82" i="1"/>
  <c r="D84" i="1"/>
  <c r="D86" i="1"/>
  <c r="D88" i="1"/>
  <c r="D90" i="1"/>
  <c r="D92" i="1"/>
  <c r="D94" i="1"/>
  <c r="D96" i="1"/>
  <c r="D98" i="1"/>
  <c r="D100" i="1"/>
  <c r="D102" i="1"/>
  <c r="D70" i="1"/>
  <c r="D72" i="1"/>
  <c r="D74" i="1"/>
  <c r="D76" i="1"/>
  <c r="D37" i="1"/>
  <c r="D39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125" i="1"/>
  <c r="D124" i="1"/>
  <c r="D122" i="1"/>
  <c r="E121" i="1"/>
  <c r="F121" i="1" s="1"/>
  <c r="E123" i="1"/>
  <c r="F123" i="1" s="1"/>
  <c r="D120" i="1"/>
  <c r="E119" i="1"/>
  <c r="F119" i="1" s="1"/>
  <c r="E116" i="1"/>
  <c r="F116" i="1" s="1"/>
  <c r="D113" i="1"/>
  <c r="E117" i="1"/>
  <c r="F117" i="1" s="1"/>
  <c r="E115" i="1"/>
  <c r="F115" i="1" s="1"/>
  <c r="E114" i="1"/>
  <c r="F114" i="1" s="1"/>
  <c r="E112" i="1"/>
  <c r="F112" i="1" s="1"/>
  <c r="D26" i="1"/>
  <c r="E133" i="1"/>
  <c r="F133" i="1" s="1"/>
  <c r="D30" i="1"/>
  <c r="D34" i="1"/>
  <c r="D22" i="1"/>
  <c r="E109" i="1"/>
  <c r="F109" i="1" s="1"/>
  <c r="D24" i="1"/>
  <c r="D28" i="1"/>
  <c r="D32" i="1"/>
  <c r="D21" i="1"/>
  <c r="D23" i="1"/>
  <c r="D25" i="1"/>
  <c r="D27" i="1"/>
  <c r="D29" i="1"/>
  <c r="D31" i="1"/>
  <c r="D33" i="1"/>
  <c r="D35" i="1"/>
  <c r="E15" i="1"/>
  <c r="F15" i="1" s="1"/>
  <c r="D7" i="1"/>
  <c r="E12" i="1"/>
  <c r="F12" i="1" s="1"/>
  <c r="E4" i="1"/>
  <c r="F4" i="1" s="1"/>
  <c r="D9" i="1"/>
  <c r="D18" i="1"/>
  <c r="D5" i="1"/>
  <c r="E10" i="1"/>
  <c r="F10" i="1" s="1"/>
  <c r="D13" i="1"/>
  <c r="D8" i="1"/>
  <c r="D16" i="1"/>
  <c r="D11" i="1"/>
  <c r="D19" i="1"/>
  <c r="D6" i="1"/>
  <c r="D14" i="1"/>
  <c r="D17" i="1"/>
  <c r="D20" i="1"/>
  <c r="E106" i="1"/>
  <c r="F106" i="1" s="1"/>
  <c r="E108" i="1"/>
  <c r="F108" i="1" s="1"/>
  <c r="E107" i="1"/>
  <c r="F107" i="1" s="1"/>
  <c r="E141" i="1" l="1"/>
  <c r="F141" i="1" s="1"/>
  <c r="E134" i="1"/>
  <c r="F134" i="1" s="1"/>
  <c r="D143" i="1" l="1"/>
  <c r="E143" i="1"/>
  <c r="F143" i="1" s="1"/>
  <c r="E144" i="1"/>
  <c r="F144" i="1" s="1"/>
  <c r="D144" i="1"/>
  <c r="D145" i="1"/>
  <c r="E145" i="1"/>
  <c r="F145" i="1" s="1"/>
  <c r="D142" i="1"/>
  <c r="E142" i="1"/>
  <c r="F142" i="1" s="1"/>
  <c r="D140" i="1"/>
  <c r="E140" i="1"/>
  <c r="F140" i="1" s="1"/>
  <c r="D139" i="1"/>
  <c r="E139" i="1"/>
  <c r="F139" i="1" s="1"/>
  <c r="D138" i="1"/>
  <c r="E138" i="1"/>
  <c r="F138" i="1" s="1"/>
  <c r="D135" i="1"/>
  <c r="E135" i="1"/>
  <c r="F135" i="1" s="1"/>
  <c r="D136" i="1"/>
  <c r="E136" i="1"/>
  <c r="F136" i="1" s="1"/>
  <c r="D137" i="1"/>
  <c r="E137" i="1"/>
  <c r="F137" i="1" s="1"/>
  <c r="D132" i="1"/>
  <c r="E132" i="1"/>
  <c r="F132" i="1" s="1"/>
  <c r="D129" i="1"/>
  <c r="E129" i="1"/>
  <c r="F129" i="1" s="1"/>
  <c r="E130" i="1"/>
  <c r="F130" i="1" s="1"/>
  <c r="D130" i="1"/>
  <c r="D131" i="1"/>
  <c r="E131" i="1"/>
  <c r="F131" i="1" s="1"/>
</calcChain>
</file>

<file path=xl/sharedStrings.xml><?xml version="1.0" encoding="utf-8"?>
<sst xmlns="http://schemas.openxmlformats.org/spreadsheetml/2006/main" count="596" uniqueCount="510">
  <si>
    <t>Kód</t>
  </si>
  <si>
    <t>Název výrobku</t>
  </si>
  <si>
    <t>SAARI150P</t>
  </si>
  <si>
    <t>SAARI150L</t>
  </si>
  <si>
    <t>SAARI160P</t>
  </si>
  <si>
    <t>SAARI160L</t>
  </si>
  <si>
    <t>SAATO147</t>
  </si>
  <si>
    <t>SADEL185</t>
  </si>
  <si>
    <t>SAEVO180</t>
  </si>
  <si>
    <t>SAEVO170P</t>
  </si>
  <si>
    <t>SAEVO170L</t>
  </si>
  <si>
    <t>CZK bez 
DPH</t>
  </si>
  <si>
    <t>CZK vč. 
DPH</t>
  </si>
  <si>
    <t>EUR bez
DPH</t>
  </si>
  <si>
    <t>EUR vč. 
DPH</t>
  </si>
  <si>
    <t>SAFIO150P</t>
  </si>
  <si>
    <t>SAFIO150L</t>
  </si>
  <si>
    <t>SAFIO160P</t>
  </si>
  <si>
    <t>SAFIO160L</t>
  </si>
  <si>
    <t>SAFJO145</t>
  </si>
  <si>
    <t>SAFON150P</t>
  </si>
  <si>
    <t>SAFON150L</t>
  </si>
  <si>
    <t>SAFON160P</t>
  </si>
  <si>
    <t>SAFON160L</t>
  </si>
  <si>
    <t>SAFON170P</t>
  </si>
  <si>
    <t>SAFON170L</t>
  </si>
  <si>
    <t>SAFOX150P</t>
  </si>
  <si>
    <t>SAFOX150L</t>
  </si>
  <si>
    <t>SAFOX160P</t>
  </si>
  <si>
    <t>SAFOX160L</t>
  </si>
  <si>
    <t>SAFOX170P</t>
  </si>
  <si>
    <t>SAFOX170L</t>
  </si>
  <si>
    <t>SAGEM170</t>
  </si>
  <si>
    <t>SAGEM170P</t>
  </si>
  <si>
    <t>SAGEM170L</t>
  </si>
  <si>
    <t>SALAG168P</t>
  </si>
  <si>
    <t>SALAG168L</t>
  </si>
  <si>
    <t>SALAG180P</t>
  </si>
  <si>
    <t>SALAG180L</t>
  </si>
  <si>
    <t>SALIN170</t>
  </si>
  <si>
    <t>SALIN180</t>
  </si>
  <si>
    <t>SALIN190XL</t>
  </si>
  <si>
    <t>SALIN190XXL</t>
  </si>
  <si>
    <t>SAMON160</t>
  </si>
  <si>
    <t>SANOV170</t>
  </si>
  <si>
    <t>SAONE120</t>
  </si>
  <si>
    <t>SAONE130</t>
  </si>
  <si>
    <t>SAONE140</t>
  </si>
  <si>
    <t>SAONE150</t>
  </si>
  <si>
    <t>SAONE160</t>
  </si>
  <si>
    <t>SAONE170</t>
  </si>
  <si>
    <t>SAOPT169P</t>
  </si>
  <si>
    <t>SAOPT169L</t>
  </si>
  <si>
    <t>SAOTA140</t>
  </si>
  <si>
    <t>SAPLU185P</t>
  </si>
  <si>
    <t>SAPLU185L</t>
  </si>
  <si>
    <t>SASMA150</t>
  </si>
  <si>
    <t>SASMA160</t>
  </si>
  <si>
    <t>SASOF182P</t>
  </si>
  <si>
    <t>SASOF182L</t>
  </si>
  <si>
    <t>SASOL140</t>
  </si>
  <si>
    <t>SASOL150</t>
  </si>
  <si>
    <t>SASPR140</t>
  </si>
  <si>
    <t>SASPR150</t>
  </si>
  <si>
    <t>SASPR160</t>
  </si>
  <si>
    <t>SASPR170</t>
  </si>
  <si>
    <t>SAVAR150</t>
  </si>
  <si>
    <t>SAVAR160</t>
  </si>
  <si>
    <t>SAVAR170</t>
  </si>
  <si>
    <t>SAVAR180</t>
  </si>
  <si>
    <t>SAVAR190</t>
  </si>
  <si>
    <t>SAVAR200</t>
  </si>
  <si>
    <t>SAVIK150P</t>
  </si>
  <si>
    <t>SAVIK150L</t>
  </si>
  <si>
    <t>SAVLT150</t>
  </si>
  <si>
    <t>SABEV180-O</t>
  </si>
  <si>
    <t>SABEV180</t>
  </si>
  <si>
    <t>Podpory</t>
  </si>
  <si>
    <t>SR</t>
  </si>
  <si>
    <t>SAMADUNI</t>
  </si>
  <si>
    <t>SAPANARI</t>
  </si>
  <si>
    <t>SAPANFON160</t>
  </si>
  <si>
    <t>SAPANFON170</t>
  </si>
  <si>
    <t>SAPANLAG</t>
  </si>
  <si>
    <t>SAPANOPTP</t>
  </si>
  <si>
    <t>SAPANOPTL</t>
  </si>
  <si>
    <t>SAPANOTA</t>
  </si>
  <si>
    <t>SAPANSOL140</t>
  </si>
  <si>
    <t>SAPANSOL150</t>
  </si>
  <si>
    <t>SAPANVLT</t>
  </si>
  <si>
    <t>SAPANKLA01</t>
  </si>
  <si>
    <t>SAPANKLA02</t>
  </si>
  <si>
    <t>Čelní panel Otava</t>
  </si>
  <si>
    <t>Čelní panel Vltava</t>
  </si>
  <si>
    <t>CHROMOAKR</t>
  </si>
  <si>
    <t>VYPSAN57</t>
  </si>
  <si>
    <t>VYPSAN100</t>
  </si>
  <si>
    <t>VZA1AU70</t>
  </si>
  <si>
    <t>VZA1AU75</t>
  </si>
  <si>
    <t>VZA1AU80</t>
  </si>
  <si>
    <t>VZA1AU85</t>
  </si>
  <si>
    <t>VZA2AU120</t>
  </si>
  <si>
    <t>VZA2AU98</t>
  </si>
  <si>
    <t>SABEV180-OB</t>
  </si>
  <si>
    <t>SASMA170</t>
  </si>
  <si>
    <t>SAIRI160P</t>
  </si>
  <si>
    <t>SAIRI160L</t>
  </si>
  <si>
    <t>SAIRI170L</t>
  </si>
  <si>
    <t>SAIRI170P</t>
  </si>
  <si>
    <t>SAIRI180P</t>
  </si>
  <si>
    <t>SAIRI180L</t>
  </si>
  <si>
    <t>SAIRICP</t>
  </si>
  <si>
    <t>SAIRIBP</t>
  </si>
  <si>
    <t>SASPR180</t>
  </si>
  <si>
    <t>SAEMO165P</t>
  </si>
  <si>
    <t>SAEMO165L</t>
  </si>
  <si>
    <t>VZA2AX80L</t>
  </si>
  <si>
    <t>VZA2AX80P</t>
  </si>
  <si>
    <t>VZA2CO840L</t>
  </si>
  <si>
    <t>VZA2CO840P</t>
  </si>
  <si>
    <t>POD2016</t>
  </si>
  <si>
    <t>VYPSA57</t>
  </si>
  <si>
    <t>VYPSA100</t>
  </si>
  <si>
    <t>SAELA160</t>
  </si>
  <si>
    <t>SAELA170</t>
  </si>
  <si>
    <t>SAELA180</t>
  </si>
  <si>
    <t>VYPSA80</t>
  </si>
  <si>
    <t>VYPSAN80</t>
  </si>
  <si>
    <r>
      <t xml:space="preserve">Samonosný rám - </t>
    </r>
    <r>
      <rPr>
        <b/>
        <sz val="10"/>
        <rFont val="Times New Roman"/>
        <family val="1"/>
        <charset val="238"/>
      </rPr>
      <t>vždy k panelu</t>
    </r>
  </si>
  <si>
    <t>Chromoterapie do vany</t>
  </si>
  <si>
    <t>VZACO84-70P</t>
  </si>
  <si>
    <t>VZACO84-70L</t>
  </si>
  <si>
    <t>VZACO84-75P</t>
  </si>
  <si>
    <t>VZACO84-75L</t>
  </si>
  <si>
    <t>Čelní panel Iris - samostatný</t>
  </si>
  <si>
    <t>Boční panel Iris - samostatný</t>
  </si>
  <si>
    <t>SAMIL160</t>
  </si>
  <si>
    <t>SAMIL170</t>
  </si>
  <si>
    <t>SAMIL180</t>
  </si>
  <si>
    <t>SAKUB180</t>
  </si>
  <si>
    <t>SAKUB170</t>
  </si>
  <si>
    <t>SAKUB160</t>
  </si>
  <si>
    <t>SAEVO160</t>
  </si>
  <si>
    <t>SAEVO170</t>
  </si>
  <si>
    <t>VZA1ACT73</t>
  </si>
  <si>
    <t>SAEVO160-S</t>
  </si>
  <si>
    <t>Evo 1600 x 800 SLIM</t>
  </si>
  <si>
    <t>SAEVO170-S</t>
  </si>
  <si>
    <t>Evo 1700 x 800 SLIM</t>
  </si>
  <si>
    <t>SAEVO180-S</t>
  </si>
  <si>
    <t>Evo 1800 x 800 SLIM</t>
  </si>
  <si>
    <t>SAKUB160-S</t>
  </si>
  <si>
    <t>SAKUB170-S</t>
  </si>
  <si>
    <t>SAKUB180-S</t>
  </si>
  <si>
    <t>SAMIL160-S</t>
  </si>
  <si>
    <t>SAMIL170-S</t>
  </si>
  <si>
    <t>SAMIL180-S</t>
  </si>
  <si>
    <t>SLUŽBY SANTECH</t>
  </si>
  <si>
    <t>Vyvrtání otvorů pro baterii - cena za 1 otvor</t>
  </si>
  <si>
    <t>Doprava nad 3.000,-Kč bez DPH - konečný zákazník</t>
  </si>
  <si>
    <t>Doprava nad 3.000,-Kč bez DPH - koupelnové 
studio …...doprava zdarma</t>
  </si>
  <si>
    <t>Doprava do 3.000,-Kč bez DPH</t>
  </si>
  <si>
    <t>SAGEM170-S</t>
  </si>
  <si>
    <t>SAVAR150-S</t>
  </si>
  <si>
    <t>SAVAR160-S</t>
  </si>
  <si>
    <t>SAVAR170-S</t>
  </si>
  <si>
    <t>SAVAR180-S</t>
  </si>
  <si>
    <t>SAVAR190-S</t>
  </si>
  <si>
    <t>SAVAR200-S</t>
  </si>
  <si>
    <t>SATIM180</t>
  </si>
  <si>
    <t>SATIM180-S</t>
  </si>
  <si>
    <t>VYPSAH57</t>
  </si>
  <si>
    <t>VYPSAH80</t>
  </si>
  <si>
    <t>VYPSA100H</t>
  </si>
  <si>
    <t>VYPSANH57</t>
  </si>
  <si>
    <t>VYPSANH80</t>
  </si>
  <si>
    <t>VYPSANH100</t>
  </si>
  <si>
    <t>VYPSAC80</t>
  </si>
  <si>
    <t>VYPSACH80</t>
  </si>
  <si>
    <t>VYPSS55</t>
  </si>
  <si>
    <t>Výpusť Santech 55 cm, chrom</t>
  </si>
  <si>
    <t>VYPSS70</t>
  </si>
  <si>
    <t>VYPSS90</t>
  </si>
  <si>
    <t>Výpusť Santech 70 cm, chrom</t>
  </si>
  <si>
    <t>Výpusť Santech 90 cm, chrom</t>
  </si>
  <si>
    <t>VYPSSN55</t>
  </si>
  <si>
    <t>Výpusť s napouštěním Santech 55 cm, chrom</t>
  </si>
  <si>
    <t>VYPSSN70</t>
  </si>
  <si>
    <t>Výpusť s napouštěním Santech 70 cm, chrom</t>
  </si>
  <si>
    <t>Výpusť s napouštěním Santech 90 cm, chrom</t>
  </si>
  <si>
    <t>VYPSSN90</t>
  </si>
  <si>
    <t>VYPMC65</t>
  </si>
  <si>
    <t>VYPSAC80-PP</t>
  </si>
  <si>
    <t>POPRI</t>
  </si>
  <si>
    <t>POKAR</t>
  </si>
  <si>
    <t>VZA3AX120L</t>
  </si>
  <si>
    <t>VZA3AX120P</t>
  </si>
  <si>
    <t>VZAAU150</t>
  </si>
  <si>
    <t>VZAAU160</t>
  </si>
  <si>
    <t>VZAAU170</t>
  </si>
  <si>
    <t>VZAAU180</t>
  </si>
  <si>
    <t>VZA1YO-H70</t>
  </si>
  <si>
    <t>VZA1YO-H75</t>
  </si>
  <si>
    <t>VZA1YO-H80</t>
  </si>
  <si>
    <t>VZA1YO-H85</t>
  </si>
  <si>
    <t>VZA2YO-H120L</t>
  </si>
  <si>
    <t>VZA2YO-H120P</t>
  </si>
  <si>
    <t>VZA2YO-H98</t>
  </si>
  <si>
    <t>VZA1YO-D70</t>
  </si>
  <si>
    <t>VZA1YO-D75</t>
  </si>
  <si>
    <t>VZA1YO-D80</t>
  </si>
  <si>
    <t>VZA1YO-D85</t>
  </si>
  <si>
    <t>VZA2YO-D120L</t>
  </si>
  <si>
    <t>VZA2YO-D120P</t>
  </si>
  <si>
    <t>VZA2YO-D98</t>
  </si>
  <si>
    <t>VABAFLY2</t>
  </si>
  <si>
    <t>VABAFLY3</t>
  </si>
  <si>
    <t>VABAFLY3-CM</t>
  </si>
  <si>
    <t>Vanová baterie s kaskádou, mosaz chrom</t>
  </si>
  <si>
    <t>Vanová baterie, mosaz chrom</t>
  </si>
  <si>
    <t>SPZEN</t>
  </si>
  <si>
    <t>VALEV</t>
  </si>
  <si>
    <t>VAZEN</t>
  </si>
  <si>
    <t>Poplatek za výběr dobírky</t>
  </si>
  <si>
    <t>Vanová baterie, černý mat</t>
  </si>
  <si>
    <r>
      <rPr>
        <sz val="10"/>
        <rFont val="Times New Roman"/>
        <family val="1"/>
        <charset val="238"/>
      </rPr>
      <t>Madlo Uni</t>
    </r>
    <r>
      <rPr>
        <b/>
        <sz val="10"/>
        <rFont val="Times New Roman"/>
        <family val="1"/>
        <charset val="238"/>
      </rPr>
      <t xml:space="preserve"> </t>
    </r>
  </si>
  <si>
    <t xml:space="preserve">Podhlavník PRIM - šedý </t>
  </si>
  <si>
    <t>Podhlavník KARO - šedý</t>
  </si>
  <si>
    <t>CF50500</t>
  </si>
  <si>
    <t>HT FLEXI odpad 50 cm</t>
  </si>
  <si>
    <t>Cena před 
zdražením</t>
  </si>
  <si>
    <t>KRYCÍ PANELY</t>
  </si>
  <si>
    <t>SARIO160</t>
  </si>
  <si>
    <t>Výpusť Alca 57 cm, chrom</t>
  </si>
  <si>
    <t xml:space="preserve">Výpusť Alca 80 cm, chrom </t>
  </si>
  <si>
    <t>Výpusť Alca 100 cm, chrom</t>
  </si>
  <si>
    <t>Výpusť s napouštěním Alca 57 cm, chrom</t>
  </si>
  <si>
    <t>Výpusť s napouštěním Alca 80 cm, chrom</t>
  </si>
  <si>
    <t>Výpusť s napouštěním Alca 100 cm, chrom</t>
  </si>
  <si>
    <t>Výpusť Alca 80 cm, CLICK-CLACK, chrom
- délku lze zkrátit</t>
  </si>
  <si>
    <t>Výpusť s napouštěním MC ALPINE 65 cm, CLICK-CLACK, chrom - délku lze zkrátit</t>
  </si>
  <si>
    <t>Štěrbinová výpusť Alca 80 cm, CLICK-CLACK, chrom  - délku lze zkrátit</t>
  </si>
  <si>
    <t>Štěrbinová výpusť Excellent 100 cm, CLICK-CLACK, chrom  - délku lze zkrátit</t>
  </si>
  <si>
    <t>VYPEXC100-PP</t>
  </si>
  <si>
    <t>VYPEXCH100-PP</t>
  </si>
  <si>
    <t>Výpusť Alca 57-80 cm, gold lesk</t>
  </si>
  <si>
    <t>Výpusť Alca 57-80 cm, gold mat</t>
  </si>
  <si>
    <t>Výpusť Alca 57-80 cm, gun metal mat</t>
  </si>
  <si>
    <t>Výpusť Alca 57-80 cm, gun metal lesk</t>
  </si>
  <si>
    <t>Výpusť Alca 57-80 cm, red gold mat</t>
  </si>
  <si>
    <t>Výpusť Alca 57-80 cm, red gold lesk</t>
  </si>
  <si>
    <t>Výpusť Alca 57-80 cm, nickel mat</t>
  </si>
  <si>
    <t>Výpusť Alca 57-80 cm, nickel lesk</t>
  </si>
  <si>
    <t>VYPSAGL</t>
  </si>
  <si>
    <t>VYPSAGM</t>
  </si>
  <si>
    <t>VYPSAGMM</t>
  </si>
  <si>
    <t>VYPSAGML</t>
  </si>
  <si>
    <t>VYPSARGM</t>
  </si>
  <si>
    <t>VYPSARGL</t>
  </si>
  <si>
    <t>VYPSANM</t>
  </si>
  <si>
    <t>VYPSANL</t>
  </si>
  <si>
    <t>Výpusť Alca 57 cm, bílá</t>
  </si>
  <si>
    <t>VYPSAB57</t>
  </si>
  <si>
    <t>VYPSABA57</t>
  </si>
  <si>
    <t>Výpusť Alca 57 cm, bronz-antic</t>
  </si>
  <si>
    <t>VYPSAB80</t>
  </si>
  <si>
    <t>Výpusť Alca 80 cm, bílá</t>
  </si>
  <si>
    <t>VYPSABA80</t>
  </si>
  <si>
    <t>Výpusť Alca 80 cm, bronz-antic</t>
  </si>
  <si>
    <t>VYPSAB100</t>
  </si>
  <si>
    <t>Výpusť Alca 100 cm, bílá</t>
  </si>
  <si>
    <t>Výpusť Alca 100 cm, bronz-antic</t>
  </si>
  <si>
    <t>VYPSABA100</t>
  </si>
  <si>
    <t>Výpusť s napouštěním White 57 cm, bílá</t>
  </si>
  <si>
    <t>Výpusť s napouštěním White 77 cm, bílá</t>
  </si>
  <si>
    <t>VYPWHN57</t>
  </si>
  <si>
    <t>VYPWHN77</t>
  </si>
  <si>
    <t>Výpusť Alca 57 cm, černá mat</t>
  </si>
  <si>
    <t>Výpusť Alca 80 cm, černá mat</t>
  </si>
  <si>
    <t>Výpusť Alca 100 cm, černá mat</t>
  </si>
  <si>
    <t>Výpusť Alca 80 cm, CLICK-CLACK, černá mat
- délku lze zkrátit</t>
  </si>
  <si>
    <t>Štěrbinová výpusť Excellent 100 cm, CLICK-CLACK, černá mat  - délku lze zkrátit</t>
  </si>
  <si>
    <t>Výpusť s napouštěním Alca 57 cm, černá mat</t>
  </si>
  <si>
    <t>Výpusť s napouštěním Alca 80 cm, černá mat</t>
  </si>
  <si>
    <t>Výpusť s napouštěním Alca 100 cm, černá mat</t>
  </si>
  <si>
    <t>VYPMC65-2</t>
  </si>
  <si>
    <t>Ariela 150/80 P</t>
  </si>
  <si>
    <t>Ariela 150/80 L</t>
  </si>
  <si>
    <t>Ariela 160/80 P</t>
  </si>
  <si>
    <t>Ariela 160/80 L</t>
  </si>
  <si>
    <t>Atol 207/90 (šestihran 147/147)</t>
  </si>
  <si>
    <t>Bevel 180/80</t>
  </si>
  <si>
    <r>
      <t>Bevel 180/78,5 -</t>
    </r>
    <r>
      <rPr>
        <b/>
        <sz val="10"/>
        <rFont val="Times New Roman"/>
        <family val="1"/>
        <charset val="238"/>
      </rPr>
      <t xml:space="preserve"> ovál </t>
    </r>
  </si>
  <si>
    <t>Delta 185/90</t>
  </si>
  <si>
    <t>Elan 160/75</t>
  </si>
  <si>
    <t>Elan 170/75</t>
  </si>
  <si>
    <t>Elan 179,5/79,5</t>
  </si>
  <si>
    <t>Emo 165/90 P</t>
  </si>
  <si>
    <t xml:space="preserve">Emo 165/90 L </t>
  </si>
  <si>
    <t>Evo 160/80</t>
  </si>
  <si>
    <t>Evo 170/80</t>
  </si>
  <si>
    <t>Evo 180/80</t>
  </si>
  <si>
    <t>AKRYLÁTOVÉ VANY
SÉRIE SLIM</t>
  </si>
  <si>
    <r>
      <t xml:space="preserve">
</t>
    </r>
    <r>
      <rPr>
        <b/>
        <sz val="26"/>
        <color rgb="FF222574"/>
        <rFont val="Times New Roman"/>
        <family val="1"/>
        <charset val="238"/>
      </rPr>
      <t>CENÍK AKRYLÁTOVÝCH VAN</t>
    </r>
    <r>
      <rPr>
        <b/>
        <sz val="22"/>
        <color rgb="FF222574"/>
        <rFont val="Times New Roman"/>
        <family val="1"/>
        <charset val="238"/>
      </rPr>
      <t xml:space="preserve">
</t>
    </r>
    <r>
      <rPr>
        <b/>
        <sz val="18"/>
        <color rgb="FF222574"/>
        <rFont val="Times New Roman"/>
        <family val="1"/>
        <charset val="238"/>
      </rPr>
      <t>- platnost od 1. 4. 2022</t>
    </r>
    <r>
      <rPr>
        <b/>
        <sz val="22"/>
        <color rgb="FF222574"/>
        <rFont val="Times New Roman"/>
        <family val="1"/>
        <charset val="238"/>
      </rPr>
      <t xml:space="preserve">
</t>
    </r>
  </si>
  <si>
    <t>Evo-S 170/100 P</t>
  </si>
  <si>
    <t xml:space="preserve">Evo-S 170/100 L </t>
  </si>
  <si>
    <t>Fiona 150/85 P</t>
  </si>
  <si>
    <t xml:space="preserve">Fiona 150/85 L </t>
  </si>
  <si>
    <t>Fiona 160/95 P</t>
  </si>
  <si>
    <t>Fiona 160/95 L</t>
  </si>
  <si>
    <t>Fjord 145/145</t>
  </si>
  <si>
    <t xml:space="preserve">Fontana 150/90 P </t>
  </si>
  <si>
    <r>
      <t>Fontana 150/90 L</t>
    </r>
    <r>
      <rPr>
        <b/>
        <sz val="10"/>
        <rFont val="Times New Roman"/>
        <family val="1"/>
        <charset val="238"/>
      </rPr>
      <t xml:space="preserve"> </t>
    </r>
  </si>
  <si>
    <t>Fontana 160/90 P</t>
  </si>
  <si>
    <t>Fontana 160/90 L</t>
  </si>
  <si>
    <t>Fontana 170/95 P</t>
  </si>
  <si>
    <t>Fontana 170/95 L</t>
  </si>
  <si>
    <t xml:space="preserve">Fox 150/84,5 P  </t>
  </si>
  <si>
    <t xml:space="preserve">Fox 150/84,5 L  </t>
  </si>
  <si>
    <t>AKRYLÁTOVÉ VANY
SÉRIE SHARP</t>
  </si>
  <si>
    <t>Evo 178/78 SHARP</t>
  </si>
  <si>
    <t>SAEVO178-SH</t>
  </si>
  <si>
    <t>Evo 168/78 SHARP</t>
  </si>
  <si>
    <t>SAEVO168-SH</t>
  </si>
  <si>
    <t>Evo 158/78 SHARP</t>
  </si>
  <si>
    <t>SAEVO158-SH</t>
  </si>
  <si>
    <t xml:space="preserve">Gemini 170/75 SLIM </t>
  </si>
  <si>
    <t xml:space="preserve">Gemini 168/73 SHARP  </t>
  </si>
  <si>
    <t>SAGEM168-SH</t>
  </si>
  <si>
    <t>Gemini XL 181/81 SLIM</t>
  </si>
  <si>
    <t>SAGEMXL180-S</t>
  </si>
  <si>
    <t>Gemini XL 170/80 SLIM</t>
  </si>
  <si>
    <t>SAGEMXL170-S</t>
  </si>
  <si>
    <t>Gemini XL 179/79 SHARP</t>
  </si>
  <si>
    <t>SAGEMXL179-SH</t>
  </si>
  <si>
    <t>Gemini XL 168/78 SHARP</t>
  </si>
  <si>
    <t>SAGEMXL168-SH</t>
  </si>
  <si>
    <t>Kube 180/80 SLIM</t>
  </si>
  <si>
    <t xml:space="preserve">Kube 170/75 SLIM </t>
  </si>
  <si>
    <t xml:space="preserve">Kube 160/70 SLIM </t>
  </si>
  <si>
    <t>SAKUB178-SH</t>
  </si>
  <si>
    <t>SAKUB168-SH</t>
  </si>
  <si>
    <t>SAKUB158-SH</t>
  </si>
  <si>
    <t xml:space="preserve">Milo 180,5/80,5 SLIM </t>
  </si>
  <si>
    <t xml:space="preserve">Milo 170,5/75,5 SLIM </t>
  </si>
  <si>
    <t xml:space="preserve">Milo 160,5/70,5 SLIM </t>
  </si>
  <si>
    <t>Milo 178,5/78,5 SHARP</t>
  </si>
  <si>
    <t>SAMIL178-SH</t>
  </si>
  <si>
    <t>Milo 168,5/73,5 SHARP</t>
  </si>
  <si>
    <t>SAMIL168-SH</t>
  </si>
  <si>
    <t>Milo 158,5/68,5 SHARP</t>
  </si>
  <si>
    <t>SAMIL158-SH</t>
  </si>
  <si>
    <t>Rio 160/75 SLIM</t>
  </si>
  <si>
    <t>SARIO160-S</t>
  </si>
  <si>
    <t>Rio 158/73 SHARP</t>
  </si>
  <si>
    <t>SARIO158-SH</t>
  </si>
  <si>
    <t>Time 181/81,5 SLIM</t>
  </si>
  <si>
    <t>Time 179/79,5 SHARP</t>
  </si>
  <si>
    <t>Varia 200/90 SLIM</t>
  </si>
  <si>
    <t>Varia 190/90 SLIM</t>
  </si>
  <si>
    <t>Varia 180/80 SLIM</t>
  </si>
  <si>
    <t>Varia 170/75 SLIM</t>
  </si>
  <si>
    <t>Varia 160/75 SLIM</t>
  </si>
  <si>
    <t>Varia 150/75 SLIM</t>
  </si>
  <si>
    <t>Varia 178/78 SHARP</t>
  </si>
  <si>
    <t>SAVAR178-SH</t>
  </si>
  <si>
    <t>Varia 168/73 SHARP</t>
  </si>
  <si>
    <t>SAVAR168-SH</t>
  </si>
  <si>
    <t>Varia 158/73 SHARP</t>
  </si>
  <si>
    <t>SAVAR158-SH</t>
  </si>
  <si>
    <t>Kube 158/68 SHARP pouze se štěrbinou</t>
  </si>
  <si>
    <t>Kube 168/73 SHARP pouze se štěrbinou</t>
  </si>
  <si>
    <t>Kube 178/78 SHARP pouze se štěrbinou</t>
  </si>
  <si>
    <t xml:space="preserve">Fox 160/90 P  </t>
  </si>
  <si>
    <t xml:space="preserve">Fox 160/90 L </t>
  </si>
  <si>
    <t xml:space="preserve">Fox 170/95,5 P   </t>
  </si>
  <si>
    <t>Fox 170/95,5 L</t>
  </si>
  <si>
    <t>Gemini 170/75</t>
  </si>
  <si>
    <t>SAGEMXL170</t>
  </si>
  <si>
    <t xml:space="preserve">Gemini XL 170/80 </t>
  </si>
  <si>
    <t>SAGEMXL180</t>
  </si>
  <si>
    <t>Gemini XL 181/81</t>
  </si>
  <si>
    <t xml:space="preserve">Gemini 170/75 P </t>
  </si>
  <si>
    <t xml:space="preserve">Gemini 170/75 L </t>
  </si>
  <si>
    <t>Iris 160/80 P  - vana s dvířky</t>
  </si>
  <si>
    <t>Iris 160/80 L  - vana s dvířky</t>
  </si>
  <si>
    <t>Iris 170/80 P  - vana s dvířky</t>
  </si>
  <si>
    <t>Iris 170/80 L  - vana s dvířky</t>
  </si>
  <si>
    <t>Iris 180/85 P  - vana s dvířky</t>
  </si>
  <si>
    <t>Iris 180/85 L  - vana s dvířky</t>
  </si>
  <si>
    <t>Kube 160/70</t>
  </si>
  <si>
    <t>Kube 170/75</t>
  </si>
  <si>
    <t>Kube 180/80</t>
  </si>
  <si>
    <t>Lagoon 168/95 P</t>
  </si>
  <si>
    <t>Lagoon 168/95 L</t>
  </si>
  <si>
    <t>Lagoon 180/100 P</t>
  </si>
  <si>
    <t>Lagoon 180/100 L</t>
  </si>
  <si>
    <t>Linea 170/75</t>
  </si>
  <si>
    <t>Linea 180/80</t>
  </si>
  <si>
    <t>Linea XL 190/90</t>
  </si>
  <si>
    <t>Linea XXL 190/120</t>
  </si>
  <si>
    <t xml:space="preserve">Milo 160,5/70,5 </t>
  </si>
  <si>
    <t>Milo 170,5/75,5</t>
  </si>
  <si>
    <t xml:space="preserve">Milo 180,5/80,5 </t>
  </si>
  <si>
    <r>
      <t xml:space="preserve">Monte </t>
    </r>
    <r>
      <rPr>
        <sz val="10"/>
        <rFont val="Calibri"/>
        <family val="2"/>
        <charset val="238"/>
      </rPr>
      <t>Ø</t>
    </r>
    <r>
      <rPr>
        <sz val="10"/>
        <rFont val="Times New Roman"/>
        <family val="1"/>
        <charset val="238"/>
      </rPr>
      <t>160</t>
    </r>
  </si>
  <si>
    <t>Nova 170/80</t>
  </si>
  <si>
    <r>
      <t>One 120/72,5 -</t>
    </r>
    <r>
      <rPr>
        <b/>
        <sz val="10"/>
        <rFont val="Times New Roman"/>
        <family val="1"/>
        <charset val="238"/>
      </rPr>
      <t xml:space="preserve"> hloubka 33 cm </t>
    </r>
  </si>
  <si>
    <r>
      <t>One 130/72,5 -</t>
    </r>
    <r>
      <rPr>
        <b/>
        <sz val="10"/>
        <rFont val="Times New Roman"/>
        <family val="1"/>
        <charset val="238"/>
      </rPr>
      <t xml:space="preserve"> hloubka 33 cm  </t>
    </r>
  </si>
  <si>
    <r>
      <t>One 140/72,5 -</t>
    </r>
    <r>
      <rPr>
        <b/>
        <sz val="10"/>
        <rFont val="Times New Roman"/>
        <family val="1"/>
        <charset val="238"/>
      </rPr>
      <t xml:space="preserve"> hloubka 33 cm  </t>
    </r>
  </si>
  <si>
    <r>
      <t>One 150/72,5 -</t>
    </r>
    <r>
      <rPr>
        <b/>
        <sz val="10"/>
        <rFont val="Times New Roman"/>
        <family val="1"/>
        <charset val="238"/>
      </rPr>
      <t xml:space="preserve"> hloubka 35 cm  </t>
    </r>
  </si>
  <si>
    <r>
      <t>One 160/72,5 -</t>
    </r>
    <r>
      <rPr>
        <b/>
        <sz val="10"/>
        <rFont val="Times New Roman"/>
        <family val="1"/>
        <charset val="238"/>
      </rPr>
      <t xml:space="preserve"> hloubka 35 cm  </t>
    </r>
  </si>
  <si>
    <r>
      <t>One 170/80 -</t>
    </r>
    <r>
      <rPr>
        <b/>
        <sz val="10"/>
        <rFont val="Times New Roman"/>
        <family val="1"/>
        <charset val="238"/>
      </rPr>
      <t xml:space="preserve"> hloubka 35 cm </t>
    </r>
  </si>
  <si>
    <t>Optima 169/75 P</t>
  </si>
  <si>
    <t>Optima 169/75 L</t>
  </si>
  <si>
    <t>Otava 140/140</t>
  </si>
  <si>
    <t xml:space="preserve">Plus 185/90 P </t>
  </si>
  <si>
    <t xml:space="preserve">Plus 185/90 L </t>
  </si>
  <si>
    <t>Rio 160/75</t>
  </si>
  <si>
    <t>Smart 150/72,5</t>
  </si>
  <si>
    <t>Smart 160/72,5</t>
  </si>
  <si>
    <t>Smart 170/72,5</t>
  </si>
  <si>
    <t>Sofa 182/85 P vč. samonosného rámu</t>
  </si>
  <si>
    <t>Sofa 182/85 L vč. samonosného rámu</t>
  </si>
  <si>
    <t>Solo 140/140</t>
  </si>
  <si>
    <t>Solo 150/150</t>
  </si>
  <si>
    <t>Spring 140/70</t>
  </si>
  <si>
    <t>Spring 150/70</t>
  </si>
  <si>
    <t>Spring 160/70</t>
  </si>
  <si>
    <t>Spring 170/75</t>
  </si>
  <si>
    <t>Spring 180/80</t>
  </si>
  <si>
    <t>Time 181/81,5</t>
  </si>
  <si>
    <t>Varia 150/75</t>
  </si>
  <si>
    <t>Varia 160/75</t>
  </si>
  <si>
    <t>Varia 170/75</t>
  </si>
  <si>
    <t>Varia 180/80</t>
  </si>
  <si>
    <t>Varia 190/90</t>
  </si>
  <si>
    <t>Varia 200/90</t>
  </si>
  <si>
    <t xml:space="preserve">Viky 150/80 P </t>
  </si>
  <si>
    <t xml:space="preserve">Viky 150/80 L  </t>
  </si>
  <si>
    <t>Vltava 150/150</t>
  </si>
  <si>
    <r>
      <t xml:space="preserve">Bevel 180/86 - </t>
    </r>
    <r>
      <rPr>
        <b/>
        <sz val="10"/>
        <rFont val="Times New Roman"/>
        <family val="1"/>
        <charset val="238"/>
      </rPr>
      <t>ostrůvek</t>
    </r>
  </si>
  <si>
    <t xml:space="preserve">PŘÍSLUŠENSTVÍ </t>
  </si>
  <si>
    <t>VANOVÉ VÝPUSTI - ovládání bovden</t>
  </si>
  <si>
    <t>VANOVÉ VÝPUSTI - CLICK/CLACK</t>
  </si>
  <si>
    <t>VANOVÉ VÝPUSTI S NAPOUŠTĚNÍM 
- ovládání bovden</t>
  </si>
  <si>
    <t>VANOVÉ VÝPUSTI S NAPOUŠTĚNÍM 
- CLICK/CLACK</t>
  </si>
  <si>
    <t>VYPMC65-MB</t>
  </si>
  <si>
    <t>Výpusť s napouštěním MC ALPINE 65 cm, CLICK-CLACK, černá mat - délku lze zkrátit</t>
  </si>
  <si>
    <t>VYPMC65-MW</t>
  </si>
  <si>
    <t>Výpusť s napouštěním MC ALPINE 65 cm, CLICK-CLACK, bílá matná - délku lze zkrátit</t>
  </si>
  <si>
    <t xml:space="preserve">Výpusť s napouštěním MC ALPINE 80 cm, chrom </t>
  </si>
  <si>
    <t>Zástěna AURORA1 1-dílná 150/70</t>
  </si>
  <si>
    <t>Zástěna AURORA1 1-dílná 150/75</t>
  </si>
  <si>
    <t>Zástěna AURORA1 1-dílná 150/80</t>
  </si>
  <si>
    <t>Zástěna AURORA1 1-dílná 150/85</t>
  </si>
  <si>
    <t xml:space="preserve">Zástěna ACTIMA 1-dílná 145/73 s madlem </t>
  </si>
  <si>
    <t>Zástěna YOUNG 1V 1-dílná 70/150 černý mat</t>
  </si>
  <si>
    <t>Zástěna YOUNG 1V 1-dílná 75/150 černý mat</t>
  </si>
  <si>
    <t>Zástěna YOUNG 1V 1-dílná 80/150 černý mat</t>
  </si>
  <si>
    <t>Zástěna YOUNG 1V 1-dílná 85/150 černý mat</t>
  </si>
  <si>
    <t>Zástěna YOUNG 1V 1-dílná 70/150 bílá</t>
  </si>
  <si>
    <t>Zástěna YOUNG 1V 1-dílná 75/150 bílá</t>
  </si>
  <si>
    <t>Zástěna YOUNG 1V 1-dílná 80/150 bílá</t>
  </si>
  <si>
    <t>Zástěna YOUNG 1V 1-dílná 85/150 bílá</t>
  </si>
  <si>
    <t>VANOVÉ ZÁSTĚNY 1-DÍLNÉ</t>
  </si>
  <si>
    <t>VANOVÉ ZÁSTĚNY 2-DÍLNÉ</t>
  </si>
  <si>
    <t>Zástěna AURORA2 2-dílná 150/120</t>
  </si>
  <si>
    <t>Zástěna AURORA3 2-dílná 150/98</t>
  </si>
  <si>
    <t>Zástěna AXEL 2-dílná 140/80 L</t>
  </si>
  <si>
    <t>Zástěna AXEL 2-dílná 140/80 P</t>
  </si>
  <si>
    <t>Zástěna YOUNG 3V 2-dílná 98/150 černý mat</t>
  </si>
  <si>
    <t>Zástěna YOUNG 1BSV 2-dílná 120/150 L bílá</t>
  </si>
  <si>
    <t>Zástěna YOUNG 1BSV 2-dílná 120/150 P bílá</t>
  </si>
  <si>
    <t>Zástěna YOUNG 3V 2-dílná 98/150 bílá</t>
  </si>
  <si>
    <t>Zástěna COMBY 2-dílná 150/84 L</t>
  </si>
  <si>
    <t>Zástěna COMBY 2-dílná 150/84 P</t>
  </si>
  <si>
    <t>Zástěna YOUNG 1BSV 2-dílná 120/150 L černý mat</t>
  </si>
  <si>
    <t>Zástěna YOUNG 1BSV 2-dílná 120/150 P černý mat</t>
  </si>
  <si>
    <t>VANOVÉ ZÁSTĚNY 3-DÍLNÉ</t>
  </si>
  <si>
    <t>Zástěna AXEL 3-dílná 140/120 L</t>
  </si>
  <si>
    <t>Zástěna AXEL 3-dílná 140/120 P</t>
  </si>
  <si>
    <t>VANOVÉ ZÁSTĚNY 4-DÍLNÉ DO NIKY</t>
  </si>
  <si>
    <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>-dílná 150/150</t>
    </r>
  </si>
  <si>
    <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>-dílná 160/150</t>
    </r>
  </si>
  <si>
    <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>-dílná 170/150</t>
    </r>
  </si>
  <si>
    <r>
      <t xml:space="preserve">Zástěna do NIKY - AURORA </t>
    </r>
    <r>
      <rPr>
        <b/>
        <sz val="10"/>
        <rFont val="Times New Roman"/>
        <family val="1"/>
        <charset val="238"/>
      </rPr>
      <t>4</t>
    </r>
    <r>
      <rPr>
        <sz val="10"/>
        <rFont val="Times New Roman"/>
        <family val="1"/>
        <charset val="238"/>
      </rPr>
      <t>-dílná 180/150</t>
    </r>
  </si>
  <si>
    <t>VANOVÉ ZÁSTĚNY K VANĚ IRIS</t>
  </si>
  <si>
    <t>Zástěna COMBY 2 rohová 84/150/70 P</t>
  </si>
  <si>
    <t>Zástěna COMBY 2 rohová 84/150/70 L</t>
  </si>
  <si>
    <t>Zástěna COMBY 2 rohová 84/150/75 P</t>
  </si>
  <si>
    <t>Zástěna COMBY 2 rohová 84/150/75 L</t>
  </si>
  <si>
    <t>Čelní panel Ariela 150, 160</t>
  </si>
  <si>
    <t>Čelní panel Fontana 160</t>
  </si>
  <si>
    <t>Čelní panel Fontana 170</t>
  </si>
  <si>
    <t>Čelní panel Lagoon 168, 180</t>
  </si>
  <si>
    <t>Čelní panel Optima P</t>
  </si>
  <si>
    <t>Čelní panel Optima L</t>
  </si>
  <si>
    <t>Čelní panel Solo 140</t>
  </si>
  <si>
    <t>Čelní panel Solo 150</t>
  </si>
  <si>
    <t xml:space="preserve">Čelní panel - klasická vana 140 - 200 </t>
  </si>
  <si>
    <t>Boční panel - klasická vana 70 - 90</t>
  </si>
  <si>
    <t>VANOVÉ BATERIE, MADLA, PODHLAVNÍKY,
CHROMOTERAPIE, DOPLŇKY</t>
  </si>
  <si>
    <t>Stolička do sprchy ZEN 35x45x26,5</t>
  </si>
  <si>
    <t>Sedátko do vany LEVEL 75x20x3</t>
  </si>
  <si>
    <t>Sedátko do vany ZEN 75x20x7</t>
  </si>
  <si>
    <t>VYPBHN57</t>
  </si>
  <si>
    <t>Výpusť s napouštěním Black 57 cm, černá</t>
  </si>
  <si>
    <t>Výpusť s napouštěním Black 77 cm, černá</t>
  </si>
  <si>
    <t>VYPBHN77</t>
  </si>
  <si>
    <t>SATIM179-SH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</si>
</sst>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&quot;  &quot;"/>
    <numFmt numFmtId="166" formatCode="#,##0.0&quot; 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22"/>
      <color theme="4"/>
      <name val="Times New Roman"/>
      <family val="1"/>
      <charset val="238"/>
    </font>
    <font>
      <b/>
      <sz val="22"/>
      <color rgb="FF222574"/>
      <name val="Times New Roman"/>
      <family val="1"/>
      <charset val="238"/>
    </font>
    <font>
      <b/>
      <sz val="18"/>
      <color rgb="FF222574"/>
      <name val="Times New Roman"/>
      <family val="1"/>
      <charset val="238"/>
    </font>
    <font>
      <b/>
      <sz val="20"/>
      <color rgb="FF222574"/>
      <name val="Times New Roman"/>
      <family val="1"/>
      <charset val="238"/>
    </font>
    <font>
      <b/>
      <sz val="26"/>
      <color rgb="FF222574"/>
      <name val="Times New Roman"/>
      <family val="1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33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60">
    <xf numFmtId="0" fontId="0" fillId="0" borderId="0" xfId="0"/>
    <xf numFmtId="0" fontId="8" fillId="0" borderId="0" xfId="0" applyFont="1"/>
    <xf numFmtId="0" fontId="5" fillId="0" borderId="1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2" xfId="3" applyFont="1" applyBorder="1" applyAlignment="1" applyProtection="1">
      <alignment horizontal="left" vertical="center"/>
      <protection locked="0"/>
    </xf>
    <xf numFmtId="0" fontId="5" fillId="0" borderId="2" xfId="3" applyFont="1" applyBorder="1" applyAlignment="1" applyProtection="1">
      <alignment vertical="center"/>
      <protection locked="0"/>
    </xf>
    <xf numFmtId="0" fontId="5" fillId="4" borderId="2" xfId="1" applyFont="1" applyFill="1" applyBorder="1" applyAlignment="1" applyProtection="1">
      <alignment vertical="center"/>
      <protection locked="0"/>
    </xf>
    <xf numFmtId="0" fontId="5" fillId="0" borderId="1" xfId="3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5" fillId="0" borderId="1" xfId="3" applyFont="1" applyBorder="1" applyAlignment="1" applyProtection="1">
      <alignment vertical="center" wrapText="1"/>
      <protection locked="0"/>
    </xf>
    <xf numFmtId="0" fontId="5" fillId="0" borderId="2" xfId="3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3" fontId="5" fillId="0" borderId="1" xfId="3" applyNumberFormat="1" applyFont="1" applyBorder="1" applyAlignment="1">
      <alignment horizontal="right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164" fontId="1" fillId="3" borderId="0" xfId="3" applyNumberFormat="1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3" applyFont="1" applyAlignment="1" applyProtection="1">
      <alignment vertical="center"/>
      <protection locked="0"/>
    </xf>
    <xf numFmtId="164" fontId="5" fillId="0" borderId="0" xfId="3" applyNumberFormat="1" applyFont="1" applyAlignment="1" applyProtection="1">
      <alignment horizontal="center" vertical="center"/>
      <protection locked="0"/>
    </xf>
    <xf numFmtId="3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1" xfId="0" applyFont="1" applyBorder="1" applyAlignment="1" applyProtection="1">
      <alignment vertical="center" wrapText="1"/>
      <protection locked="0"/>
    </xf>
    <xf numFmtId="164" fontId="1" fillId="2" borderId="0" xfId="3" applyNumberFormat="1" applyFont="1" applyFill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3" fillId="0" borderId="2" xfId="3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vertical="center"/>
    </xf>
    <xf numFmtId="164" fontId="5" fillId="0" borderId="1" xfId="3" applyNumberFormat="1" applyFont="1" applyBorder="1" applyAlignment="1">
      <alignment horizontal="right" vertical="center"/>
    </xf>
    <xf numFmtId="164" fontId="5" fillId="0" borderId="0" xfId="3" applyNumberFormat="1" applyFont="1" applyAlignment="1" applyProtection="1">
      <alignment horizontal="right" vertical="center"/>
      <protection locked="0"/>
    </xf>
    <xf numFmtId="164" fontId="1" fillId="2" borderId="0" xfId="3" applyNumberFormat="1" applyFont="1" applyFill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3" applyFont="1" applyBorder="1" applyAlignment="1" applyProtection="1">
      <alignment horizontal="left" vertical="center" wrapText="1"/>
      <protection locked="0"/>
    </xf>
    <xf numFmtId="164" fontId="1" fillId="2" borderId="0" xfId="3" applyNumberFormat="1" applyFont="1" applyFill="1" applyAlignment="1">
      <alignment horizontal="center" vertical="center"/>
    </xf>
    <xf numFmtId="0" fontId="8" fillId="0" borderId="0" xfId="0" applyFont="1" applyAlignment="1">
      <alignment wrapText="1"/>
    </xf>
    <xf numFmtId="164" fontId="5" fillId="0" borderId="2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5" fontId="5" fillId="0" borderId="2" xfId="3" applyNumberFormat="1" applyFont="1" applyBorder="1" applyAlignment="1">
      <alignment horizontal="right" vertical="center"/>
    </xf>
    <xf numFmtId="166" fontId="5" fillId="0" borderId="3" xfId="3" applyNumberFormat="1" applyFont="1" applyBorder="1" applyAlignment="1">
      <alignment horizontal="right" vertical="center"/>
    </xf>
    <xf numFmtId="166" fontId="5" fillId="0" borderId="2" xfId="3" applyNumberFormat="1" applyFont="1" applyBorder="1" applyAlignment="1">
      <alignment horizontal="right" vertical="center"/>
    </xf>
    <xf numFmtId="166" fontId="5" fillId="0" borderId="4" xfId="3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164" fontId="5" fillId="0" borderId="0" xfId="3" applyNumberFormat="1" applyFont="1" applyAlignment="1">
      <alignment horizontal="right" vertical="center"/>
    </xf>
    <xf numFmtId="165" fontId="5" fillId="0" borderId="0" xfId="3" applyNumberFormat="1" applyFont="1" applyAlignment="1">
      <alignment horizontal="right" vertical="center"/>
    </xf>
    <xf numFmtId="166" fontId="5" fillId="0" borderId="0" xfId="3" applyNumberFormat="1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</cellXfs>
  <cellStyles count="4">
    <cellStyle name="Excel Built-in Normal" xfId="1" xr:uid="{00000000-0005-0000-0000-000000000000}"/>
    <cellStyle name="Normální" xfId="0" builtinId="0"/>
    <cellStyle name="normální 2" xfId="2" xr:uid="{00000000-0005-0000-0000-000002000000}"/>
    <cellStyle name="TableStyleLight1" xfId="3" xr:uid="{00000000-0005-0000-0000-000003000000}"/>
  </cellStyles>
  <dxfs count="0"/>
  <tableStyles count="0" defaultTableStyle="TableStyleMedium9" defaultPivotStyle="PivotStyleLight16"/>
  <colors>
    <mruColors>
      <color rgb="FF2225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0</xdr:rowOff>
    </xdr:from>
    <xdr:to>
      <xdr:col>2</xdr:col>
      <xdr:colOff>76200</xdr:colOff>
      <xdr:row>0</xdr:row>
      <xdr:rowOff>457200</xdr:rowOff>
    </xdr:to>
    <xdr:pic>
      <xdr:nvPicPr>
        <xdr:cNvPr id="1047" name="Obrázek 2">
          <a:extLst>
            <a:ext uri="{FF2B5EF4-FFF2-40B4-BE49-F238E27FC236}">
              <a16:creationId xmlns:a16="http://schemas.microsoft.com/office/drawing/2014/main" id="{28FA9F81-DA57-4D91-B360-2A80EA054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0"/>
          <a:ext cx="1752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nasova\Desktop\cenik_akr_vany_2024_pro_pdf.xlsx" TargetMode="External"/><Relationship Id="rId1" Type="http://schemas.openxmlformats.org/officeDocument/2006/relationships/externalLinkPath" Target="file:///C:\Users\manasova\Desktop\cenik_akr_vany_2024_pro_p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</sheetNames>
    <sheetDataSet>
      <sheetData sheetId="0">
        <row r="18">
          <cell r="C18">
            <v>8376.1194300000006</v>
          </cell>
        </row>
        <row r="19">
          <cell r="C19">
            <v>8890.5139049999998</v>
          </cell>
        </row>
        <row r="20">
          <cell r="C20">
            <v>9784.673850000001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3"/>
  <sheetViews>
    <sheetView tabSelected="1" zoomScaleNormal="100" workbookViewId="0">
      <selection sqref="A1:F2"/>
    </sheetView>
  </sheetViews>
  <sheetFormatPr defaultRowHeight="18" customHeight="1" x14ac:dyDescent="0.2"/>
  <cols>
    <col min="1" max="1" width="14.7109375" style="1" customWidth="1"/>
    <col min="2" max="2" width="41.140625" style="1" customWidth="1"/>
    <col min="3" max="3" width="7.85546875" style="1" customWidth="1"/>
    <col min="4" max="4" width="8.28515625" style="1" customWidth="1"/>
    <col min="5" max="6" width="7.42578125" style="1" customWidth="1"/>
    <col min="7" max="7" width="15" style="1" customWidth="1"/>
    <col min="8" max="8" width="35" style="1" hidden="1" customWidth="1"/>
    <col min="9" max="9" width="9.140625" style="1" hidden="1" customWidth="1"/>
    <col min="10" max="16384" width="9.140625" style="1"/>
  </cols>
  <sheetData>
    <row r="1" spans="1:8" ht="81" customHeight="1" x14ac:dyDescent="0.2">
      <c r="A1" s="54" t="s">
        <v>303</v>
      </c>
      <c r="B1" s="54"/>
      <c r="C1" s="54"/>
      <c r="D1" s="54"/>
      <c r="E1" s="54"/>
      <c r="F1" s="54"/>
    </row>
    <row r="2" spans="1:8" ht="30" customHeight="1" x14ac:dyDescent="0.2">
      <c r="A2" s="55"/>
      <c r="B2" s="55"/>
      <c r="C2" s="55"/>
      <c r="D2" s="55"/>
      <c r="E2" s="55"/>
      <c r="F2" s="55"/>
    </row>
    <row r="3" spans="1:8" ht="32.25" customHeight="1" thickBot="1" x14ac:dyDescent="0.25">
      <c r="A3" s="43" t="s">
        <v>0</v>
      </c>
      <c r="B3" s="44" t="s">
        <v>1</v>
      </c>
      <c r="C3" s="45" t="s">
        <v>11</v>
      </c>
      <c r="D3" s="45" t="s">
        <v>12</v>
      </c>
      <c r="E3" s="46" t="s">
        <v>13</v>
      </c>
      <c r="F3" s="45" t="s">
        <v>14</v>
      </c>
      <c r="H3" s="36" t="s">
        <v>230</v>
      </c>
    </row>
    <row r="4" spans="1:8" ht="19.5" customHeight="1" thickTop="1" x14ac:dyDescent="0.2">
      <c r="A4" s="3" t="s">
        <v>2</v>
      </c>
      <c r="B4" s="5" t="s">
        <v>286</v>
      </c>
      <c r="C4" s="30">
        <f t="shared" ref="C4:C35" si="0">H4*1.05</f>
        <v>8591.3370900000009</v>
      </c>
      <c r="D4" s="38">
        <f t="shared" ref="D4:D35" si="1">C4*1.21</f>
        <v>10395.5178789</v>
      </c>
      <c r="E4" s="40">
        <f t="shared" ref="E4:E35" si="2">C4/25</f>
        <v>343.65348360000002</v>
      </c>
      <c r="F4" s="38">
        <f t="shared" ref="F4:F35" si="3">E4*1.2</f>
        <v>412.38418031999998</v>
      </c>
      <c r="H4" s="31">
        <v>8182.2258000000011</v>
      </c>
    </row>
    <row r="5" spans="1:8" ht="19.5" customHeight="1" x14ac:dyDescent="0.2">
      <c r="A5" s="3" t="s">
        <v>3</v>
      </c>
      <c r="B5" s="5" t="s">
        <v>287</v>
      </c>
      <c r="C5" s="30">
        <f t="shared" si="0"/>
        <v>8591.3370900000009</v>
      </c>
      <c r="D5" s="38">
        <f t="shared" si="1"/>
        <v>10395.5178789</v>
      </c>
      <c r="E5" s="40">
        <f t="shared" si="2"/>
        <v>343.65348360000002</v>
      </c>
      <c r="F5" s="38">
        <f t="shared" si="3"/>
        <v>412.38418031999998</v>
      </c>
      <c r="H5" s="31">
        <v>8182.2258000000011</v>
      </c>
    </row>
    <row r="6" spans="1:8" ht="19.5" customHeight="1" x14ac:dyDescent="0.2">
      <c r="A6" s="3" t="s">
        <v>4</v>
      </c>
      <c r="B6" s="5" t="s">
        <v>288</v>
      </c>
      <c r="C6" s="30">
        <f t="shared" si="0"/>
        <v>9307.2818475000004</v>
      </c>
      <c r="D6" s="38">
        <f t="shared" si="1"/>
        <v>11261.811035475001</v>
      </c>
      <c r="E6" s="40">
        <f t="shared" si="2"/>
        <v>372.29127390000002</v>
      </c>
      <c r="F6" s="38">
        <f t="shared" si="3"/>
        <v>446.74952868000003</v>
      </c>
      <c r="H6" s="31">
        <v>8864.0779500000008</v>
      </c>
    </row>
    <row r="7" spans="1:8" ht="19.5" customHeight="1" x14ac:dyDescent="0.2">
      <c r="A7" s="3" t="s">
        <v>5</v>
      </c>
      <c r="B7" s="5" t="s">
        <v>289</v>
      </c>
      <c r="C7" s="30">
        <f t="shared" si="0"/>
        <v>9307.2818475000004</v>
      </c>
      <c r="D7" s="38">
        <f t="shared" si="1"/>
        <v>11261.811035475001</v>
      </c>
      <c r="E7" s="40">
        <f t="shared" si="2"/>
        <v>372.29127390000002</v>
      </c>
      <c r="F7" s="38">
        <f t="shared" si="3"/>
        <v>446.74952868000003</v>
      </c>
      <c r="H7" s="31">
        <v>8864.0779500000008</v>
      </c>
    </row>
    <row r="8" spans="1:8" ht="19.5" customHeight="1" x14ac:dyDescent="0.2">
      <c r="A8" s="3" t="s">
        <v>6</v>
      </c>
      <c r="B8" s="6" t="s">
        <v>290</v>
      </c>
      <c r="C8" s="30">
        <f t="shared" si="0"/>
        <v>12453.8525685</v>
      </c>
      <c r="D8" s="38">
        <f t="shared" si="1"/>
        <v>15069.161607885</v>
      </c>
      <c r="E8" s="40">
        <f t="shared" si="2"/>
        <v>498.15410274000004</v>
      </c>
      <c r="F8" s="38">
        <f t="shared" si="3"/>
        <v>597.78492328800007</v>
      </c>
      <c r="H8" s="31">
        <v>11860.811970000001</v>
      </c>
    </row>
    <row r="9" spans="1:8" ht="19.5" customHeight="1" x14ac:dyDescent="0.2">
      <c r="A9" s="3" t="s">
        <v>103</v>
      </c>
      <c r="B9" s="5" t="s">
        <v>291</v>
      </c>
      <c r="C9" s="30">
        <f t="shared" si="0"/>
        <v>9784.5615000000016</v>
      </c>
      <c r="D9" s="38">
        <f t="shared" si="1"/>
        <v>11839.319415000002</v>
      </c>
      <c r="E9" s="40">
        <f t="shared" si="2"/>
        <v>391.38246000000004</v>
      </c>
      <c r="F9" s="38">
        <f t="shared" si="3"/>
        <v>469.658952</v>
      </c>
      <c r="H9" s="31">
        <v>9318.630000000001</v>
      </c>
    </row>
    <row r="10" spans="1:8" ht="19.5" customHeight="1" x14ac:dyDescent="0.2">
      <c r="A10" s="3" t="s">
        <v>75</v>
      </c>
      <c r="B10" s="10" t="s">
        <v>440</v>
      </c>
      <c r="C10" s="30">
        <f t="shared" si="0"/>
        <v>11670.468600000002</v>
      </c>
      <c r="D10" s="38">
        <f t="shared" si="1"/>
        <v>14121.267006000002</v>
      </c>
      <c r="E10" s="40">
        <f t="shared" si="2"/>
        <v>466.81874400000009</v>
      </c>
      <c r="F10" s="38">
        <f t="shared" si="3"/>
        <v>560.18249280000009</v>
      </c>
      <c r="H10" s="31">
        <v>11114.732000000002</v>
      </c>
    </row>
    <row r="11" spans="1:8" ht="19.5" customHeight="1" x14ac:dyDescent="0.2">
      <c r="A11" s="3" t="s">
        <v>76</v>
      </c>
      <c r="B11" s="5" t="s">
        <v>292</v>
      </c>
      <c r="C11" s="30">
        <f t="shared" si="0"/>
        <v>11670.468600000002</v>
      </c>
      <c r="D11" s="38">
        <f t="shared" si="1"/>
        <v>14121.267006000002</v>
      </c>
      <c r="E11" s="40">
        <f t="shared" si="2"/>
        <v>466.81874400000009</v>
      </c>
      <c r="F11" s="38">
        <f t="shared" si="3"/>
        <v>560.18249280000009</v>
      </c>
      <c r="H11" s="31">
        <v>11114.732000000002</v>
      </c>
    </row>
    <row r="12" spans="1:8" ht="19.5" customHeight="1" x14ac:dyDescent="0.2">
      <c r="A12" s="3" t="s">
        <v>7</v>
      </c>
      <c r="B12" s="5" t="s">
        <v>293</v>
      </c>
      <c r="C12" s="30">
        <f t="shared" si="0"/>
        <v>12453.852568500002</v>
      </c>
      <c r="D12" s="38">
        <f t="shared" si="1"/>
        <v>15069.161607885002</v>
      </c>
      <c r="E12" s="40">
        <f t="shared" si="2"/>
        <v>498.1541027400001</v>
      </c>
      <c r="F12" s="38">
        <f t="shared" si="3"/>
        <v>597.78492328800007</v>
      </c>
      <c r="H12" s="31">
        <v>11860.811970000002</v>
      </c>
    </row>
    <row r="13" spans="1:8" ht="19.5" customHeight="1" x14ac:dyDescent="0.2">
      <c r="A13" s="3" t="s">
        <v>123</v>
      </c>
      <c r="B13" s="7" t="s">
        <v>294</v>
      </c>
      <c r="C13" s="30">
        <f t="shared" si="0"/>
        <v>8376.1194300000006</v>
      </c>
      <c r="D13" s="38">
        <f t="shared" si="1"/>
        <v>10135.1045103</v>
      </c>
      <c r="E13" s="40">
        <f t="shared" si="2"/>
        <v>335.0447772</v>
      </c>
      <c r="F13" s="38">
        <f t="shared" si="3"/>
        <v>402.05373263999996</v>
      </c>
      <c r="H13" s="31">
        <v>7977.2566000000006</v>
      </c>
    </row>
    <row r="14" spans="1:8" ht="19.5" customHeight="1" x14ac:dyDescent="0.2">
      <c r="A14" s="3" t="s">
        <v>124</v>
      </c>
      <c r="B14" s="7" t="s">
        <v>295</v>
      </c>
      <c r="C14" s="30">
        <f t="shared" si="0"/>
        <v>8890.5139049999998</v>
      </c>
      <c r="D14" s="38">
        <f t="shared" si="1"/>
        <v>10757.52182505</v>
      </c>
      <c r="E14" s="40">
        <f t="shared" si="2"/>
        <v>355.62055620000001</v>
      </c>
      <c r="F14" s="38">
        <f t="shared" si="3"/>
        <v>426.74466744</v>
      </c>
      <c r="H14" s="31">
        <v>8467.1561000000002</v>
      </c>
    </row>
    <row r="15" spans="1:8" ht="19.5" customHeight="1" x14ac:dyDescent="0.2">
      <c r="A15" s="3" t="s">
        <v>125</v>
      </c>
      <c r="B15" s="7" t="s">
        <v>296</v>
      </c>
      <c r="C15" s="30">
        <f t="shared" si="0"/>
        <v>9784.6184614499998</v>
      </c>
      <c r="D15" s="38">
        <f t="shared" si="1"/>
        <v>11839.3883383545</v>
      </c>
      <c r="E15" s="40">
        <f t="shared" si="2"/>
        <v>391.38473845800002</v>
      </c>
      <c r="F15" s="38">
        <f t="shared" si="3"/>
        <v>469.66168614959997</v>
      </c>
      <c r="H15" s="31">
        <v>9318.6842489999999</v>
      </c>
    </row>
    <row r="16" spans="1:8" ht="19.5" customHeight="1" x14ac:dyDescent="0.2">
      <c r="A16" s="3" t="s">
        <v>114</v>
      </c>
      <c r="B16" s="7" t="s">
        <v>297</v>
      </c>
      <c r="C16" s="30">
        <f t="shared" si="0"/>
        <v>10142.255812500001</v>
      </c>
      <c r="D16" s="38">
        <f t="shared" si="1"/>
        <v>12272.129533125002</v>
      </c>
      <c r="E16" s="40">
        <f t="shared" si="2"/>
        <v>405.69023250000004</v>
      </c>
      <c r="F16" s="38">
        <f t="shared" si="3"/>
        <v>486.82827900000001</v>
      </c>
      <c r="H16" s="31">
        <v>9659.2912500000002</v>
      </c>
    </row>
    <row r="17" spans="1:8" ht="19.5" customHeight="1" x14ac:dyDescent="0.2">
      <c r="A17" s="3" t="s">
        <v>115</v>
      </c>
      <c r="B17" s="7" t="s">
        <v>298</v>
      </c>
      <c r="C17" s="30">
        <f t="shared" si="0"/>
        <v>10142.255812500001</v>
      </c>
      <c r="D17" s="38">
        <f t="shared" si="1"/>
        <v>12272.129533125002</v>
      </c>
      <c r="E17" s="40">
        <f t="shared" si="2"/>
        <v>405.69023250000004</v>
      </c>
      <c r="F17" s="38">
        <f t="shared" si="3"/>
        <v>486.82827900000001</v>
      </c>
      <c r="H17" s="31">
        <v>9659.2912500000002</v>
      </c>
    </row>
    <row r="18" spans="1:8" ht="19.5" customHeight="1" x14ac:dyDescent="0.2">
      <c r="A18" s="3" t="s">
        <v>142</v>
      </c>
      <c r="B18" s="5" t="s">
        <v>299</v>
      </c>
      <c r="C18" s="30">
        <f t="shared" si="0"/>
        <v>8376.1194300000006</v>
      </c>
      <c r="D18" s="38">
        <f t="shared" si="1"/>
        <v>10135.1045103</v>
      </c>
      <c r="E18" s="40">
        <f t="shared" si="2"/>
        <v>335.0447772</v>
      </c>
      <c r="F18" s="38">
        <f t="shared" si="3"/>
        <v>402.05373263999996</v>
      </c>
      <c r="H18" s="31">
        <v>7977.2566000000006</v>
      </c>
    </row>
    <row r="19" spans="1:8" ht="19.5" customHeight="1" x14ac:dyDescent="0.2">
      <c r="A19" s="3" t="s">
        <v>143</v>
      </c>
      <c r="B19" s="5" t="s">
        <v>300</v>
      </c>
      <c r="C19" s="30">
        <f t="shared" si="0"/>
        <v>8890.5139049999998</v>
      </c>
      <c r="D19" s="38">
        <f t="shared" si="1"/>
        <v>10757.52182505</v>
      </c>
      <c r="E19" s="40">
        <f t="shared" si="2"/>
        <v>355.62055620000001</v>
      </c>
      <c r="F19" s="38">
        <f t="shared" si="3"/>
        <v>426.74466744</v>
      </c>
      <c r="H19" s="31">
        <v>8467.1561000000002</v>
      </c>
    </row>
    <row r="20" spans="1:8" ht="19.5" customHeight="1" x14ac:dyDescent="0.2">
      <c r="A20" s="3" t="s">
        <v>8</v>
      </c>
      <c r="B20" s="7" t="s">
        <v>301</v>
      </c>
      <c r="C20" s="30">
        <f t="shared" si="0"/>
        <v>9784.673850000001</v>
      </c>
      <c r="D20" s="38">
        <f t="shared" si="1"/>
        <v>11839.455358500001</v>
      </c>
      <c r="E20" s="40">
        <f t="shared" si="2"/>
        <v>391.38695400000006</v>
      </c>
      <c r="F20" s="38">
        <f t="shared" si="3"/>
        <v>469.66434480000004</v>
      </c>
      <c r="H20" s="31">
        <v>9318.737000000001</v>
      </c>
    </row>
    <row r="21" spans="1:8" ht="19.5" customHeight="1" x14ac:dyDescent="0.2">
      <c r="A21" s="3" t="s">
        <v>9</v>
      </c>
      <c r="B21" s="7" t="s">
        <v>304</v>
      </c>
      <c r="C21" s="30">
        <f t="shared" si="0"/>
        <v>13006.333772145001</v>
      </c>
      <c r="D21" s="38">
        <f t="shared" si="1"/>
        <v>15737.663864295451</v>
      </c>
      <c r="E21" s="40">
        <f t="shared" si="2"/>
        <v>520.25335088580005</v>
      </c>
      <c r="F21" s="38">
        <f t="shared" si="3"/>
        <v>624.30402106296003</v>
      </c>
      <c r="H21" s="31">
        <v>12386.9845449</v>
      </c>
    </row>
    <row r="22" spans="1:8" ht="19.5" customHeight="1" x14ac:dyDescent="0.2">
      <c r="A22" s="3" t="s">
        <v>10</v>
      </c>
      <c r="B22" s="7" t="s">
        <v>305</v>
      </c>
      <c r="C22" s="30">
        <f t="shared" si="0"/>
        <v>13006.333772145001</v>
      </c>
      <c r="D22" s="38">
        <f t="shared" si="1"/>
        <v>15737.663864295451</v>
      </c>
      <c r="E22" s="40">
        <f t="shared" si="2"/>
        <v>520.25335088580005</v>
      </c>
      <c r="F22" s="38">
        <f t="shared" si="3"/>
        <v>624.30402106296003</v>
      </c>
      <c r="H22" s="31">
        <v>12386.9845449</v>
      </c>
    </row>
    <row r="23" spans="1:8" ht="19.5" customHeight="1" x14ac:dyDescent="0.2">
      <c r="A23" s="3" t="s">
        <v>15</v>
      </c>
      <c r="B23" s="5" t="s">
        <v>306</v>
      </c>
      <c r="C23" s="30">
        <f t="shared" si="0"/>
        <v>9650.0785500000002</v>
      </c>
      <c r="D23" s="38">
        <f t="shared" si="1"/>
        <v>11676.5950455</v>
      </c>
      <c r="E23" s="40">
        <f t="shared" si="2"/>
        <v>386.00314200000003</v>
      </c>
      <c r="F23" s="38">
        <f t="shared" si="3"/>
        <v>463.2037704</v>
      </c>
      <c r="H23" s="31">
        <v>9190.5509999999995</v>
      </c>
    </row>
    <row r="24" spans="1:8" ht="19.5" customHeight="1" x14ac:dyDescent="0.2">
      <c r="A24" s="3" t="s">
        <v>16</v>
      </c>
      <c r="B24" s="5" t="s">
        <v>307</v>
      </c>
      <c r="C24" s="30">
        <f t="shared" si="0"/>
        <v>9650.0785500000002</v>
      </c>
      <c r="D24" s="38">
        <f t="shared" si="1"/>
        <v>11676.5950455</v>
      </c>
      <c r="E24" s="40">
        <f t="shared" si="2"/>
        <v>386.00314200000003</v>
      </c>
      <c r="F24" s="38">
        <f t="shared" si="3"/>
        <v>463.2037704</v>
      </c>
      <c r="H24" s="31">
        <v>9190.5509999999995</v>
      </c>
    </row>
    <row r="25" spans="1:8" ht="19.5" customHeight="1" x14ac:dyDescent="0.2">
      <c r="A25" s="3" t="s">
        <v>17</v>
      </c>
      <c r="B25" s="5" t="s">
        <v>308</v>
      </c>
      <c r="C25" s="30">
        <f t="shared" si="0"/>
        <v>10239.579000000002</v>
      </c>
      <c r="D25" s="38">
        <f t="shared" si="1"/>
        <v>12389.890590000001</v>
      </c>
      <c r="E25" s="40">
        <f t="shared" si="2"/>
        <v>409.58316000000008</v>
      </c>
      <c r="F25" s="38">
        <f t="shared" si="3"/>
        <v>491.49979200000007</v>
      </c>
      <c r="H25" s="31">
        <v>9751.9800000000014</v>
      </c>
    </row>
    <row r="26" spans="1:8" ht="19.5" customHeight="1" x14ac:dyDescent="0.2">
      <c r="A26" s="3" t="s">
        <v>18</v>
      </c>
      <c r="B26" s="5" t="s">
        <v>309</v>
      </c>
      <c r="C26" s="30">
        <f t="shared" si="0"/>
        <v>10239.579000000002</v>
      </c>
      <c r="D26" s="38">
        <f t="shared" si="1"/>
        <v>12389.890590000001</v>
      </c>
      <c r="E26" s="40">
        <f t="shared" si="2"/>
        <v>409.58316000000008</v>
      </c>
      <c r="F26" s="38">
        <f t="shared" si="3"/>
        <v>491.49979200000007</v>
      </c>
      <c r="H26" s="31">
        <v>9751.9800000000014</v>
      </c>
    </row>
    <row r="27" spans="1:8" ht="19.5" customHeight="1" x14ac:dyDescent="0.2">
      <c r="A27" s="3" t="s">
        <v>19</v>
      </c>
      <c r="B27" s="7" t="s">
        <v>310</v>
      </c>
      <c r="C27" s="30">
        <f t="shared" si="0"/>
        <v>12453.852568500002</v>
      </c>
      <c r="D27" s="38">
        <f t="shared" si="1"/>
        <v>15069.161607885002</v>
      </c>
      <c r="E27" s="40">
        <f t="shared" si="2"/>
        <v>498.1541027400001</v>
      </c>
      <c r="F27" s="38">
        <f t="shared" si="3"/>
        <v>597.78492328800007</v>
      </c>
      <c r="H27" s="31">
        <v>11860.811970000002</v>
      </c>
    </row>
    <row r="28" spans="1:8" ht="19.5" customHeight="1" x14ac:dyDescent="0.2">
      <c r="A28" s="3" t="s">
        <v>20</v>
      </c>
      <c r="B28" s="5" t="s">
        <v>311</v>
      </c>
      <c r="C28" s="30">
        <f t="shared" si="0"/>
        <v>9650.0785500000002</v>
      </c>
      <c r="D28" s="38">
        <f t="shared" si="1"/>
        <v>11676.5950455</v>
      </c>
      <c r="E28" s="40">
        <f t="shared" si="2"/>
        <v>386.00314200000003</v>
      </c>
      <c r="F28" s="38">
        <f t="shared" si="3"/>
        <v>463.2037704</v>
      </c>
      <c r="H28" s="31">
        <v>9190.5509999999995</v>
      </c>
    </row>
    <row r="29" spans="1:8" ht="19.5" customHeight="1" x14ac:dyDescent="0.2">
      <c r="A29" s="3" t="s">
        <v>21</v>
      </c>
      <c r="B29" s="5" t="s">
        <v>312</v>
      </c>
      <c r="C29" s="30">
        <f t="shared" si="0"/>
        <v>9650.0785500000002</v>
      </c>
      <c r="D29" s="38">
        <f t="shared" si="1"/>
        <v>11676.5950455</v>
      </c>
      <c r="E29" s="40">
        <f t="shared" si="2"/>
        <v>386.00314200000003</v>
      </c>
      <c r="F29" s="38">
        <f t="shared" si="3"/>
        <v>463.2037704</v>
      </c>
      <c r="H29" s="31">
        <v>9190.5509999999995</v>
      </c>
    </row>
    <row r="30" spans="1:8" ht="19.5" customHeight="1" x14ac:dyDescent="0.2">
      <c r="A30" s="3" t="s">
        <v>22</v>
      </c>
      <c r="B30" s="5" t="s">
        <v>313</v>
      </c>
      <c r="C30" s="30">
        <f t="shared" si="0"/>
        <v>10239.579000000002</v>
      </c>
      <c r="D30" s="38">
        <f t="shared" si="1"/>
        <v>12389.890590000001</v>
      </c>
      <c r="E30" s="40">
        <f t="shared" si="2"/>
        <v>409.58316000000008</v>
      </c>
      <c r="F30" s="38">
        <f t="shared" si="3"/>
        <v>491.49979200000007</v>
      </c>
      <c r="H30" s="31">
        <v>9751.9800000000014</v>
      </c>
    </row>
    <row r="31" spans="1:8" ht="19.5" customHeight="1" x14ac:dyDescent="0.2">
      <c r="A31" s="3" t="s">
        <v>23</v>
      </c>
      <c r="B31" s="5" t="s">
        <v>314</v>
      </c>
      <c r="C31" s="30">
        <f t="shared" si="0"/>
        <v>10239.579000000002</v>
      </c>
      <c r="D31" s="38">
        <f t="shared" si="1"/>
        <v>12389.890590000001</v>
      </c>
      <c r="E31" s="40">
        <f t="shared" si="2"/>
        <v>409.58316000000008</v>
      </c>
      <c r="F31" s="38">
        <f t="shared" si="3"/>
        <v>491.49979200000007</v>
      </c>
      <c r="H31" s="31">
        <v>9751.9800000000014</v>
      </c>
    </row>
    <row r="32" spans="1:8" ht="19.5" customHeight="1" x14ac:dyDescent="0.2">
      <c r="A32" s="3" t="s">
        <v>24</v>
      </c>
      <c r="B32" s="5" t="s">
        <v>315</v>
      </c>
      <c r="C32" s="30">
        <f t="shared" si="0"/>
        <v>11027.938950000002</v>
      </c>
      <c r="D32" s="39">
        <f t="shared" si="1"/>
        <v>13343.806129500001</v>
      </c>
      <c r="E32" s="41">
        <f t="shared" si="2"/>
        <v>441.11755800000009</v>
      </c>
      <c r="F32" s="39">
        <f t="shared" si="3"/>
        <v>529.34106960000008</v>
      </c>
      <c r="H32" s="31">
        <v>10502.799000000001</v>
      </c>
    </row>
    <row r="33" spans="1:8" ht="19.5" customHeight="1" x14ac:dyDescent="0.2">
      <c r="A33" s="3" t="s">
        <v>25</v>
      </c>
      <c r="B33" s="5" t="s">
        <v>316</v>
      </c>
      <c r="C33" s="30">
        <f t="shared" si="0"/>
        <v>11027.938950000002</v>
      </c>
      <c r="D33" s="39">
        <f t="shared" si="1"/>
        <v>13343.806129500001</v>
      </c>
      <c r="E33" s="41">
        <f t="shared" si="2"/>
        <v>441.11755800000009</v>
      </c>
      <c r="F33" s="39">
        <f t="shared" si="3"/>
        <v>529.34106960000008</v>
      </c>
      <c r="H33" s="31">
        <v>10502.799000000001</v>
      </c>
    </row>
    <row r="34" spans="1:8" ht="19.5" customHeight="1" x14ac:dyDescent="0.2">
      <c r="A34" s="3" t="s">
        <v>26</v>
      </c>
      <c r="B34" s="5" t="s">
        <v>317</v>
      </c>
      <c r="C34" s="37">
        <f t="shared" si="0"/>
        <v>9650.0785500000002</v>
      </c>
      <c r="D34" s="39">
        <f t="shared" si="1"/>
        <v>11676.5950455</v>
      </c>
      <c r="E34" s="41">
        <f t="shared" si="2"/>
        <v>386.00314200000003</v>
      </c>
      <c r="F34" s="39">
        <f t="shared" si="3"/>
        <v>463.2037704</v>
      </c>
      <c r="H34" s="31">
        <v>9190.5509999999995</v>
      </c>
    </row>
    <row r="35" spans="1:8" ht="19.5" customHeight="1" x14ac:dyDescent="0.2">
      <c r="A35" s="3" t="s">
        <v>27</v>
      </c>
      <c r="B35" s="5" t="s">
        <v>318</v>
      </c>
      <c r="C35" s="37">
        <f t="shared" si="0"/>
        <v>9650.0785500000002</v>
      </c>
      <c r="D35" s="39">
        <f t="shared" si="1"/>
        <v>11676.5950455</v>
      </c>
      <c r="E35" s="41">
        <f t="shared" si="2"/>
        <v>386.00314200000003</v>
      </c>
      <c r="F35" s="39">
        <f t="shared" si="3"/>
        <v>463.2037704</v>
      </c>
      <c r="H35" s="31">
        <v>9190.5509999999995</v>
      </c>
    </row>
    <row r="36" spans="1:8" ht="19.5" customHeight="1" x14ac:dyDescent="0.2">
      <c r="A36" s="3" t="s">
        <v>28</v>
      </c>
      <c r="B36" s="5" t="s">
        <v>373</v>
      </c>
      <c r="C36" s="37">
        <f>H36*1.05</f>
        <v>10239.579000000002</v>
      </c>
      <c r="D36" s="39">
        <f t="shared" ref="D36:D67" si="4">C36*1.21</f>
        <v>12389.890590000001</v>
      </c>
      <c r="E36" s="41">
        <f t="shared" ref="E36:E67" si="5">C36/25</f>
        <v>409.58316000000008</v>
      </c>
      <c r="F36" s="39">
        <f t="shared" ref="F36:F67" si="6">E36*1.2</f>
        <v>491.49979200000007</v>
      </c>
      <c r="H36" s="31">
        <v>9751.9800000000014</v>
      </c>
    </row>
    <row r="37" spans="1:8" ht="19.5" customHeight="1" x14ac:dyDescent="0.2">
      <c r="A37" s="3" t="s">
        <v>29</v>
      </c>
      <c r="B37" s="5" t="s">
        <v>374</v>
      </c>
      <c r="C37" s="30">
        <f>H37*1.05</f>
        <v>10239.579000000002</v>
      </c>
      <c r="D37" s="39">
        <f t="shared" si="4"/>
        <v>12389.890590000001</v>
      </c>
      <c r="E37" s="41">
        <f t="shared" si="5"/>
        <v>409.58316000000008</v>
      </c>
      <c r="F37" s="39">
        <f t="shared" si="6"/>
        <v>491.49979200000007</v>
      </c>
      <c r="H37" s="31">
        <v>9751.9800000000014</v>
      </c>
    </row>
    <row r="38" spans="1:8" ht="19.5" customHeight="1" x14ac:dyDescent="0.2">
      <c r="A38" s="3" t="s">
        <v>30</v>
      </c>
      <c r="B38" s="5" t="s">
        <v>375</v>
      </c>
      <c r="C38" s="30">
        <f>H38*1.05</f>
        <v>11027.938950000002</v>
      </c>
      <c r="D38" s="39">
        <f t="shared" si="4"/>
        <v>13343.806129500001</v>
      </c>
      <c r="E38" s="41">
        <f t="shared" si="5"/>
        <v>441.11755800000009</v>
      </c>
      <c r="F38" s="39">
        <f t="shared" si="6"/>
        <v>529.34106960000008</v>
      </c>
      <c r="H38" s="31">
        <v>10502.799000000001</v>
      </c>
    </row>
    <row r="39" spans="1:8" ht="19.5" customHeight="1" x14ac:dyDescent="0.2">
      <c r="A39" s="3" t="s">
        <v>31</v>
      </c>
      <c r="B39" s="5" t="s">
        <v>376</v>
      </c>
      <c r="C39" s="30">
        <f>H39*1.05</f>
        <v>11027.938950000002</v>
      </c>
      <c r="D39" s="39">
        <f t="shared" si="4"/>
        <v>13343.806129500001</v>
      </c>
      <c r="E39" s="41">
        <f t="shared" si="5"/>
        <v>441.11755800000009</v>
      </c>
      <c r="F39" s="39">
        <f t="shared" si="6"/>
        <v>529.34106960000008</v>
      </c>
      <c r="H39" s="31">
        <v>10502.799000000001</v>
      </c>
    </row>
    <row r="40" spans="1:8" ht="19.5" customHeight="1" x14ac:dyDescent="0.2">
      <c r="A40" s="3" t="s">
        <v>32</v>
      </c>
      <c r="B40" s="5" t="s">
        <v>377</v>
      </c>
      <c r="C40" s="30">
        <f>H40*1.05</f>
        <v>9318.5337000000018</v>
      </c>
      <c r="D40" s="39">
        <f t="shared" si="4"/>
        <v>11275.425777000002</v>
      </c>
      <c r="E40" s="41">
        <f t="shared" si="5"/>
        <v>372.74134800000007</v>
      </c>
      <c r="F40" s="39">
        <f t="shared" si="6"/>
        <v>447.2896176000001</v>
      </c>
      <c r="H40" s="31">
        <v>8874.7940000000017</v>
      </c>
    </row>
    <row r="41" spans="1:8" ht="19.5" customHeight="1" x14ac:dyDescent="0.2">
      <c r="A41" s="3" t="s">
        <v>378</v>
      </c>
      <c r="B41" s="5" t="s">
        <v>379</v>
      </c>
      <c r="C41" s="30">
        <v>8890.5</v>
      </c>
      <c r="D41" s="39">
        <f t="shared" si="4"/>
        <v>10757.504999999999</v>
      </c>
      <c r="E41" s="41">
        <f t="shared" si="5"/>
        <v>355.62</v>
      </c>
      <c r="F41" s="39">
        <f t="shared" si="6"/>
        <v>426.74399999999997</v>
      </c>
      <c r="H41" s="31"/>
    </row>
    <row r="42" spans="1:8" ht="19.5" customHeight="1" x14ac:dyDescent="0.2">
      <c r="A42" s="3" t="s">
        <v>380</v>
      </c>
      <c r="B42" s="5" t="s">
        <v>381</v>
      </c>
      <c r="C42" s="30">
        <v>9784.7000000000007</v>
      </c>
      <c r="D42" s="39">
        <f t="shared" si="4"/>
        <v>11839.487000000001</v>
      </c>
      <c r="E42" s="41">
        <f t="shared" si="5"/>
        <v>391.38800000000003</v>
      </c>
      <c r="F42" s="39">
        <f t="shared" si="6"/>
        <v>469.66560000000004</v>
      </c>
      <c r="H42" s="31"/>
    </row>
    <row r="43" spans="1:8" ht="19.5" customHeight="1" x14ac:dyDescent="0.2">
      <c r="A43" s="3" t="s">
        <v>33</v>
      </c>
      <c r="B43" s="10" t="s">
        <v>382</v>
      </c>
      <c r="C43" s="30">
        <f>H43*1.05</f>
        <v>9784.6184614499998</v>
      </c>
      <c r="D43" s="39">
        <f t="shared" si="4"/>
        <v>11839.3883383545</v>
      </c>
      <c r="E43" s="41">
        <f t="shared" si="5"/>
        <v>391.38473845800002</v>
      </c>
      <c r="F43" s="39">
        <f t="shared" si="6"/>
        <v>469.66168614959997</v>
      </c>
      <c r="H43" s="31">
        <v>9318.6842489999999</v>
      </c>
    </row>
    <row r="44" spans="1:8" ht="19.5" customHeight="1" x14ac:dyDescent="0.2">
      <c r="A44" s="3" t="s">
        <v>34</v>
      </c>
      <c r="B44" s="10" t="s">
        <v>383</v>
      </c>
      <c r="C44" s="30">
        <f>H44*1.05</f>
        <v>9784.6184614499998</v>
      </c>
      <c r="D44" s="39">
        <f t="shared" si="4"/>
        <v>11839.3883383545</v>
      </c>
      <c r="E44" s="41">
        <f t="shared" si="5"/>
        <v>391.38473845800002</v>
      </c>
      <c r="F44" s="39">
        <f t="shared" si="6"/>
        <v>469.66168614959997</v>
      </c>
      <c r="H44" s="31">
        <v>9318.6842489999999</v>
      </c>
    </row>
    <row r="45" spans="1:8" ht="19.5" customHeight="1" x14ac:dyDescent="0.2">
      <c r="A45" s="3" t="s">
        <v>105</v>
      </c>
      <c r="B45" s="5" t="s">
        <v>384</v>
      </c>
      <c r="C45" s="30">
        <f t="shared" ref="C45:C50" si="7">H45*1.05*1.2</f>
        <v>70183.820385000014</v>
      </c>
      <c r="D45" s="38">
        <f t="shared" si="4"/>
        <v>84922.422665850012</v>
      </c>
      <c r="E45" s="40">
        <f t="shared" si="5"/>
        <v>2807.3528154000005</v>
      </c>
      <c r="F45" s="38">
        <f t="shared" si="6"/>
        <v>3368.8233784800004</v>
      </c>
      <c r="H45" s="31">
        <v>55701.44475000001</v>
      </c>
    </row>
    <row r="46" spans="1:8" ht="19.5" customHeight="1" x14ac:dyDescent="0.2">
      <c r="A46" s="3" t="s">
        <v>106</v>
      </c>
      <c r="B46" s="5" t="s">
        <v>385</v>
      </c>
      <c r="C46" s="30">
        <f t="shared" si="7"/>
        <v>70183.820385000014</v>
      </c>
      <c r="D46" s="38">
        <f t="shared" si="4"/>
        <v>84922.422665850012</v>
      </c>
      <c r="E46" s="40">
        <f t="shared" si="5"/>
        <v>2807.3528154000005</v>
      </c>
      <c r="F46" s="38">
        <f t="shared" si="6"/>
        <v>3368.8233784800004</v>
      </c>
      <c r="H46" s="31">
        <v>55701.44475000001</v>
      </c>
    </row>
    <row r="47" spans="1:8" ht="19.5" customHeight="1" x14ac:dyDescent="0.2">
      <c r="A47" s="3" t="s">
        <v>108</v>
      </c>
      <c r="B47" s="5" t="s">
        <v>386</v>
      </c>
      <c r="C47" s="30">
        <f t="shared" si="7"/>
        <v>74641.293153000006</v>
      </c>
      <c r="D47" s="38">
        <f t="shared" si="4"/>
        <v>90315.964715130001</v>
      </c>
      <c r="E47" s="40">
        <f t="shared" si="5"/>
        <v>2985.6517261200001</v>
      </c>
      <c r="F47" s="38">
        <f t="shared" si="6"/>
        <v>3582.7820713440001</v>
      </c>
      <c r="H47" s="31">
        <v>59239.121550000003</v>
      </c>
    </row>
    <row r="48" spans="1:8" ht="19.5" customHeight="1" x14ac:dyDescent="0.2">
      <c r="A48" s="3" t="s">
        <v>107</v>
      </c>
      <c r="B48" s="5" t="s">
        <v>387</v>
      </c>
      <c r="C48" s="30">
        <f t="shared" si="7"/>
        <v>74641.293153000006</v>
      </c>
      <c r="D48" s="38">
        <f t="shared" si="4"/>
        <v>90315.964715130001</v>
      </c>
      <c r="E48" s="40">
        <f t="shared" si="5"/>
        <v>2985.6517261200001</v>
      </c>
      <c r="F48" s="38">
        <f t="shared" si="6"/>
        <v>3582.7820713440001</v>
      </c>
      <c r="H48" s="31">
        <v>59239.121550000003</v>
      </c>
    </row>
    <row r="49" spans="1:8" ht="19.5" customHeight="1" x14ac:dyDescent="0.2">
      <c r="A49" s="3" t="s">
        <v>109</v>
      </c>
      <c r="B49" s="5" t="s">
        <v>388</v>
      </c>
      <c r="C49" s="30">
        <f t="shared" si="7"/>
        <v>79087.016358000008</v>
      </c>
      <c r="D49" s="38">
        <f t="shared" si="4"/>
        <v>95695.289793180011</v>
      </c>
      <c r="E49" s="40">
        <f t="shared" si="5"/>
        <v>3163.4806543200002</v>
      </c>
      <c r="F49" s="38">
        <f t="shared" si="6"/>
        <v>3796.176785184</v>
      </c>
      <c r="H49" s="31">
        <v>62767.473300000005</v>
      </c>
    </row>
    <row r="50" spans="1:8" ht="19.5" customHeight="1" x14ac:dyDescent="0.2">
      <c r="A50" s="3" t="s">
        <v>110</v>
      </c>
      <c r="B50" s="5" t="s">
        <v>389</v>
      </c>
      <c r="C50" s="30">
        <f t="shared" si="7"/>
        <v>79087.016358000008</v>
      </c>
      <c r="D50" s="38">
        <f t="shared" si="4"/>
        <v>95695.289793180011</v>
      </c>
      <c r="E50" s="40">
        <f t="shared" si="5"/>
        <v>3163.4806543200002</v>
      </c>
      <c r="F50" s="38">
        <f t="shared" si="6"/>
        <v>3796.176785184</v>
      </c>
      <c r="H50" s="31">
        <v>62767.473300000005</v>
      </c>
    </row>
    <row r="51" spans="1:8" ht="19.5" customHeight="1" x14ac:dyDescent="0.2">
      <c r="A51" s="3" t="s">
        <v>141</v>
      </c>
      <c r="B51" s="5" t="s">
        <v>390</v>
      </c>
      <c r="C51" s="30">
        <f t="shared" ref="C51:C77" si="8">H51*1.05</f>
        <v>8376.1194300000006</v>
      </c>
      <c r="D51" s="38">
        <f t="shared" si="4"/>
        <v>10135.1045103</v>
      </c>
      <c r="E51" s="40">
        <f t="shared" si="5"/>
        <v>335.0447772</v>
      </c>
      <c r="F51" s="38">
        <f t="shared" si="6"/>
        <v>402.05373263999996</v>
      </c>
      <c r="H51" s="31">
        <v>7977.2566000000006</v>
      </c>
    </row>
    <row r="52" spans="1:8" ht="19.5" customHeight="1" x14ac:dyDescent="0.2">
      <c r="A52" s="3" t="s">
        <v>140</v>
      </c>
      <c r="B52" s="5" t="s">
        <v>391</v>
      </c>
      <c r="C52" s="30">
        <f t="shared" si="8"/>
        <v>8890.5139049999998</v>
      </c>
      <c r="D52" s="38">
        <f t="shared" si="4"/>
        <v>10757.52182505</v>
      </c>
      <c r="E52" s="40">
        <f t="shared" si="5"/>
        <v>355.62055620000001</v>
      </c>
      <c r="F52" s="38">
        <f t="shared" si="6"/>
        <v>426.74466744</v>
      </c>
      <c r="H52" s="31">
        <v>8467.1561000000002</v>
      </c>
    </row>
    <row r="53" spans="1:8" ht="19.5" customHeight="1" x14ac:dyDescent="0.2">
      <c r="A53" s="3" t="s">
        <v>139</v>
      </c>
      <c r="B53" s="5" t="s">
        <v>392</v>
      </c>
      <c r="C53" s="30">
        <f t="shared" si="8"/>
        <v>9784.6626150000011</v>
      </c>
      <c r="D53" s="38">
        <f t="shared" si="4"/>
        <v>11839.44176415</v>
      </c>
      <c r="E53" s="40">
        <f t="shared" si="5"/>
        <v>391.38650460000002</v>
      </c>
      <c r="F53" s="38">
        <f t="shared" si="6"/>
        <v>469.66380551999998</v>
      </c>
      <c r="H53" s="31">
        <v>9318.7263000000003</v>
      </c>
    </row>
    <row r="54" spans="1:8" ht="19.5" customHeight="1" x14ac:dyDescent="0.2">
      <c r="A54" s="3" t="s">
        <v>35</v>
      </c>
      <c r="B54" s="5" t="s">
        <v>393</v>
      </c>
      <c r="C54" s="30">
        <f t="shared" si="8"/>
        <v>10926.1262565</v>
      </c>
      <c r="D54" s="38">
        <f t="shared" si="4"/>
        <v>13220.612770365</v>
      </c>
      <c r="E54" s="40">
        <f t="shared" si="5"/>
        <v>437.04505025999998</v>
      </c>
      <c r="F54" s="38">
        <f t="shared" si="6"/>
        <v>524.45406031199991</v>
      </c>
      <c r="H54" s="31">
        <v>10405.83453</v>
      </c>
    </row>
    <row r="55" spans="1:8" ht="19.5" customHeight="1" x14ac:dyDescent="0.2">
      <c r="A55" s="3" t="s">
        <v>36</v>
      </c>
      <c r="B55" s="5" t="s">
        <v>394</v>
      </c>
      <c r="C55" s="30">
        <f t="shared" si="8"/>
        <v>10926.1262565</v>
      </c>
      <c r="D55" s="38">
        <f t="shared" si="4"/>
        <v>13220.612770365</v>
      </c>
      <c r="E55" s="40">
        <f t="shared" si="5"/>
        <v>437.04505025999998</v>
      </c>
      <c r="F55" s="38">
        <f t="shared" si="6"/>
        <v>524.45406031199991</v>
      </c>
      <c r="H55" s="31">
        <v>10405.83453</v>
      </c>
    </row>
    <row r="56" spans="1:8" ht="19.5" customHeight="1" x14ac:dyDescent="0.2">
      <c r="A56" s="3" t="s">
        <v>37</v>
      </c>
      <c r="B56" s="5" t="s">
        <v>395</v>
      </c>
      <c r="C56" s="30">
        <f t="shared" si="8"/>
        <v>12453.852568500002</v>
      </c>
      <c r="D56" s="38">
        <f t="shared" si="4"/>
        <v>15069.161607885002</v>
      </c>
      <c r="E56" s="40">
        <f t="shared" si="5"/>
        <v>498.1541027400001</v>
      </c>
      <c r="F56" s="38">
        <f t="shared" si="6"/>
        <v>597.78492328800007</v>
      </c>
      <c r="H56" s="31">
        <v>11860.811970000002</v>
      </c>
    </row>
    <row r="57" spans="1:8" ht="19.5" customHeight="1" x14ac:dyDescent="0.2">
      <c r="A57" s="3" t="s">
        <v>38</v>
      </c>
      <c r="B57" s="5" t="s">
        <v>396</v>
      </c>
      <c r="C57" s="30">
        <f t="shared" si="8"/>
        <v>12453.852568500002</v>
      </c>
      <c r="D57" s="38">
        <f t="shared" si="4"/>
        <v>15069.161607885002</v>
      </c>
      <c r="E57" s="40">
        <f t="shared" si="5"/>
        <v>498.1541027400001</v>
      </c>
      <c r="F57" s="38">
        <f t="shared" si="6"/>
        <v>597.78492328800007</v>
      </c>
      <c r="H57" s="31">
        <v>11860.811970000002</v>
      </c>
    </row>
    <row r="58" spans="1:8" ht="19.5" customHeight="1" x14ac:dyDescent="0.2">
      <c r="A58" s="3" t="s">
        <v>39</v>
      </c>
      <c r="B58" s="5" t="s">
        <v>397</v>
      </c>
      <c r="C58" s="30">
        <f t="shared" si="8"/>
        <v>8890.4802</v>
      </c>
      <c r="D58" s="38">
        <f t="shared" si="4"/>
        <v>10757.481041999999</v>
      </c>
      <c r="E58" s="40">
        <f t="shared" si="5"/>
        <v>355.61920800000001</v>
      </c>
      <c r="F58" s="38">
        <f t="shared" si="6"/>
        <v>426.74304960000001</v>
      </c>
      <c r="H58" s="31">
        <v>8467.1239999999998</v>
      </c>
    </row>
    <row r="59" spans="1:8" ht="19.5" customHeight="1" x14ac:dyDescent="0.2">
      <c r="A59" s="3" t="s">
        <v>40</v>
      </c>
      <c r="B59" s="5" t="s">
        <v>398</v>
      </c>
      <c r="C59" s="30">
        <f t="shared" si="8"/>
        <v>9784.6184614499998</v>
      </c>
      <c r="D59" s="38">
        <f t="shared" si="4"/>
        <v>11839.3883383545</v>
      </c>
      <c r="E59" s="40">
        <f t="shared" si="5"/>
        <v>391.38473845800002</v>
      </c>
      <c r="F59" s="38">
        <f t="shared" si="6"/>
        <v>469.66168614959997</v>
      </c>
      <c r="H59" s="31">
        <v>9318.6842489999999</v>
      </c>
    </row>
    <row r="60" spans="1:8" ht="19.5" customHeight="1" x14ac:dyDescent="0.2">
      <c r="A60" s="3" t="s">
        <v>41</v>
      </c>
      <c r="B60" s="5" t="s">
        <v>399</v>
      </c>
      <c r="C60" s="30">
        <f t="shared" si="8"/>
        <v>12213.175275</v>
      </c>
      <c r="D60" s="38">
        <f t="shared" si="4"/>
        <v>14777.94208275</v>
      </c>
      <c r="E60" s="40">
        <f t="shared" si="5"/>
        <v>488.52701099999996</v>
      </c>
      <c r="F60" s="38">
        <f t="shared" si="6"/>
        <v>586.23241319999988</v>
      </c>
      <c r="H60" s="31">
        <v>11631.595499999999</v>
      </c>
    </row>
    <row r="61" spans="1:8" ht="19.5" customHeight="1" x14ac:dyDescent="0.2">
      <c r="A61" s="3" t="s">
        <v>42</v>
      </c>
      <c r="B61" s="5" t="s">
        <v>400</v>
      </c>
      <c r="C61" s="30">
        <f t="shared" si="8"/>
        <v>21309.885135</v>
      </c>
      <c r="D61" s="38">
        <f t="shared" si="4"/>
        <v>25784.961013349999</v>
      </c>
      <c r="E61" s="40">
        <f t="shared" si="5"/>
        <v>852.39540540000007</v>
      </c>
      <c r="F61" s="38">
        <f t="shared" si="6"/>
        <v>1022.8744864800001</v>
      </c>
      <c r="H61" s="31">
        <v>20295.128700000001</v>
      </c>
    </row>
    <row r="62" spans="1:8" ht="19.5" customHeight="1" x14ac:dyDescent="0.2">
      <c r="A62" s="3" t="s">
        <v>136</v>
      </c>
      <c r="B62" s="5" t="s">
        <v>401</v>
      </c>
      <c r="C62" s="30">
        <f t="shared" si="8"/>
        <v>8376.1194300000006</v>
      </c>
      <c r="D62" s="38">
        <f t="shared" si="4"/>
        <v>10135.1045103</v>
      </c>
      <c r="E62" s="40">
        <f t="shared" si="5"/>
        <v>335.0447772</v>
      </c>
      <c r="F62" s="38">
        <f t="shared" si="6"/>
        <v>402.05373263999996</v>
      </c>
      <c r="H62" s="31">
        <v>7977.2566000000006</v>
      </c>
    </row>
    <row r="63" spans="1:8" ht="19.5" customHeight="1" x14ac:dyDescent="0.2">
      <c r="A63" s="3" t="s">
        <v>137</v>
      </c>
      <c r="B63" s="5" t="s">
        <v>402</v>
      </c>
      <c r="C63" s="30">
        <f t="shared" si="8"/>
        <v>8890.5139049999998</v>
      </c>
      <c r="D63" s="38">
        <f t="shared" si="4"/>
        <v>10757.52182505</v>
      </c>
      <c r="E63" s="40">
        <f t="shared" si="5"/>
        <v>355.62055620000001</v>
      </c>
      <c r="F63" s="38">
        <f t="shared" si="6"/>
        <v>426.74466744</v>
      </c>
      <c r="H63" s="31">
        <v>8467.1561000000002</v>
      </c>
    </row>
    <row r="64" spans="1:8" ht="19.5" customHeight="1" x14ac:dyDescent="0.2">
      <c r="A64" s="3" t="s">
        <v>138</v>
      </c>
      <c r="B64" s="5" t="s">
        <v>403</v>
      </c>
      <c r="C64" s="30">
        <f t="shared" si="8"/>
        <v>9784.6626150000011</v>
      </c>
      <c r="D64" s="38">
        <f t="shared" si="4"/>
        <v>11839.44176415</v>
      </c>
      <c r="E64" s="40">
        <f t="shared" si="5"/>
        <v>391.38650460000002</v>
      </c>
      <c r="F64" s="38">
        <f t="shared" si="6"/>
        <v>469.66380551999998</v>
      </c>
      <c r="H64" s="31">
        <v>9318.7263000000003</v>
      </c>
    </row>
    <row r="65" spans="1:8" ht="19.5" customHeight="1" x14ac:dyDescent="0.2">
      <c r="A65" s="3" t="s">
        <v>43</v>
      </c>
      <c r="B65" s="5" t="s">
        <v>404</v>
      </c>
      <c r="C65" s="30">
        <f t="shared" si="8"/>
        <v>23933.010465000003</v>
      </c>
      <c r="D65" s="38">
        <f t="shared" si="4"/>
        <v>28958.942662650003</v>
      </c>
      <c r="E65" s="40">
        <f t="shared" si="5"/>
        <v>957.32041860000015</v>
      </c>
      <c r="F65" s="38">
        <f t="shared" si="6"/>
        <v>1148.7845023200002</v>
      </c>
      <c r="H65" s="31">
        <v>22793.3433</v>
      </c>
    </row>
    <row r="66" spans="1:8" ht="19.5" customHeight="1" x14ac:dyDescent="0.2">
      <c r="A66" s="3" t="s">
        <v>44</v>
      </c>
      <c r="B66" s="5" t="s">
        <v>405</v>
      </c>
      <c r="C66" s="30">
        <f t="shared" si="8"/>
        <v>9318.5337000000018</v>
      </c>
      <c r="D66" s="38">
        <f t="shared" si="4"/>
        <v>11275.425777000002</v>
      </c>
      <c r="E66" s="40">
        <f t="shared" si="5"/>
        <v>372.74134800000007</v>
      </c>
      <c r="F66" s="38">
        <f t="shared" si="6"/>
        <v>447.2896176000001</v>
      </c>
      <c r="H66" s="31">
        <v>8874.7940000000017</v>
      </c>
    </row>
    <row r="67" spans="1:8" ht="19.5" customHeight="1" x14ac:dyDescent="0.2">
      <c r="A67" s="3" t="s">
        <v>45</v>
      </c>
      <c r="B67" s="5" t="s">
        <v>406</v>
      </c>
      <c r="C67" s="30">
        <f t="shared" si="8"/>
        <v>6332.461695</v>
      </c>
      <c r="D67" s="39">
        <f t="shared" si="4"/>
        <v>7662.2786509500002</v>
      </c>
      <c r="E67" s="41">
        <f t="shared" si="5"/>
        <v>253.2984678</v>
      </c>
      <c r="F67" s="39">
        <f t="shared" si="6"/>
        <v>303.95816135999996</v>
      </c>
      <c r="H67" s="31">
        <v>6030.9159</v>
      </c>
    </row>
    <row r="68" spans="1:8" ht="19.5" customHeight="1" x14ac:dyDescent="0.2">
      <c r="A68" s="3" t="s">
        <v>46</v>
      </c>
      <c r="B68" s="5" t="s">
        <v>407</v>
      </c>
      <c r="C68" s="30">
        <f t="shared" si="8"/>
        <v>6638.8626150000009</v>
      </c>
      <c r="D68" s="39">
        <f t="shared" ref="D68:D99" si="9">C68*1.21</f>
        <v>8033.0237641500007</v>
      </c>
      <c r="E68" s="41">
        <f t="shared" ref="E68:E102" si="10">C68/25</f>
        <v>265.55450460000003</v>
      </c>
      <c r="F68" s="39">
        <f t="shared" ref="F68:F99" si="11">E68*1.2</f>
        <v>318.66540552000004</v>
      </c>
      <c r="H68" s="31">
        <v>6322.7263000000003</v>
      </c>
    </row>
    <row r="69" spans="1:8" ht="19.5" customHeight="1" x14ac:dyDescent="0.2">
      <c r="A69" s="3" t="s">
        <v>47</v>
      </c>
      <c r="B69" s="5" t="s">
        <v>408</v>
      </c>
      <c r="C69" s="37">
        <f t="shared" si="8"/>
        <v>7251.6869250000009</v>
      </c>
      <c r="D69" s="39">
        <f t="shared" si="9"/>
        <v>8774.5411792499999</v>
      </c>
      <c r="E69" s="41">
        <f t="shared" si="10"/>
        <v>290.06747700000005</v>
      </c>
      <c r="F69" s="39">
        <f t="shared" si="11"/>
        <v>348.08097240000006</v>
      </c>
      <c r="H69" s="31">
        <v>6906.3685000000005</v>
      </c>
    </row>
    <row r="70" spans="1:8" ht="19.5" customHeight="1" x14ac:dyDescent="0.2">
      <c r="A70" s="3" t="s">
        <v>48</v>
      </c>
      <c r="B70" s="5" t="s">
        <v>409</v>
      </c>
      <c r="C70" s="37">
        <f t="shared" si="8"/>
        <v>7632.3736650000019</v>
      </c>
      <c r="D70" s="39">
        <f t="shared" si="9"/>
        <v>9235.1721346500017</v>
      </c>
      <c r="E70" s="41">
        <f t="shared" si="10"/>
        <v>305.29494660000006</v>
      </c>
      <c r="F70" s="39">
        <f t="shared" si="11"/>
        <v>366.35393592000008</v>
      </c>
      <c r="H70" s="31">
        <v>7268.9273000000012</v>
      </c>
    </row>
    <row r="71" spans="1:8" ht="19.5" customHeight="1" x14ac:dyDescent="0.2">
      <c r="A71" s="3" t="s">
        <v>49</v>
      </c>
      <c r="B71" s="5" t="s">
        <v>410</v>
      </c>
      <c r="C71" s="37">
        <f t="shared" si="8"/>
        <v>8254.4668500000007</v>
      </c>
      <c r="D71" s="39">
        <f t="shared" si="9"/>
        <v>9987.9048885000011</v>
      </c>
      <c r="E71" s="41">
        <f t="shared" si="10"/>
        <v>330.178674</v>
      </c>
      <c r="F71" s="39">
        <f t="shared" si="11"/>
        <v>396.2144088</v>
      </c>
      <c r="H71" s="31">
        <v>7861.3970000000008</v>
      </c>
    </row>
    <row r="72" spans="1:8" ht="19.5" customHeight="1" x14ac:dyDescent="0.2">
      <c r="A72" s="3" t="s">
        <v>50</v>
      </c>
      <c r="B72" s="5" t="s">
        <v>411</v>
      </c>
      <c r="C72" s="30">
        <f t="shared" si="8"/>
        <v>8393.7583800000011</v>
      </c>
      <c r="D72" s="39">
        <f t="shared" si="9"/>
        <v>10156.447639800001</v>
      </c>
      <c r="E72" s="41">
        <f t="shared" si="10"/>
        <v>335.75033520000005</v>
      </c>
      <c r="F72" s="39">
        <f t="shared" si="11"/>
        <v>402.90040224000006</v>
      </c>
      <c r="H72" s="31">
        <v>7994.0556000000006</v>
      </c>
    </row>
    <row r="73" spans="1:8" ht="19.5" customHeight="1" x14ac:dyDescent="0.2">
      <c r="A73" s="3" t="s">
        <v>51</v>
      </c>
      <c r="B73" s="5" t="s">
        <v>412</v>
      </c>
      <c r="C73" s="37">
        <f t="shared" si="8"/>
        <v>9784.6184614499998</v>
      </c>
      <c r="D73" s="39">
        <f t="shared" si="9"/>
        <v>11839.3883383545</v>
      </c>
      <c r="E73" s="42">
        <f t="shared" si="10"/>
        <v>391.38473845800002</v>
      </c>
      <c r="F73" s="39">
        <f t="shared" si="11"/>
        <v>469.66168614959997</v>
      </c>
      <c r="H73" s="31">
        <v>9318.6842489999999</v>
      </c>
    </row>
    <row r="74" spans="1:8" ht="19.5" customHeight="1" x14ac:dyDescent="0.2">
      <c r="A74" s="3" t="s">
        <v>52</v>
      </c>
      <c r="B74" s="5" t="s">
        <v>413</v>
      </c>
      <c r="C74" s="30">
        <f t="shared" si="8"/>
        <v>9784.6184614499998</v>
      </c>
      <c r="D74" s="38">
        <f t="shared" si="9"/>
        <v>11839.3883383545</v>
      </c>
      <c r="E74" s="40">
        <f t="shared" si="10"/>
        <v>391.38473845800002</v>
      </c>
      <c r="F74" s="38">
        <f t="shared" si="11"/>
        <v>469.66168614959997</v>
      </c>
      <c r="H74" s="31">
        <v>9318.6842489999999</v>
      </c>
    </row>
    <row r="75" spans="1:8" ht="19.5" customHeight="1" x14ac:dyDescent="0.2">
      <c r="A75" s="3" t="s">
        <v>53</v>
      </c>
      <c r="B75" s="5" t="s">
        <v>414</v>
      </c>
      <c r="C75" s="30">
        <f t="shared" si="8"/>
        <v>11670.468600000002</v>
      </c>
      <c r="D75" s="38">
        <f t="shared" si="9"/>
        <v>14121.267006000002</v>
      </c>
      <c r="E75" s="40">
        <f t="shared" si="10"/>
        <v>466.81874400000009</v>
      </c>
      <c r="F75" s="38">
        <f t="shared" si="11"/>
        <v>560.18249280000009</v>
      </c>
      <c r="H75" s="31">
        <v>11114.732000000002</v>
      </c>
    </row>
    <row r="76" spans="1:8" ht="19.5" customHeight="1" x14ac:dyDescent="0.2">
      <c r="A76" s="3" t="s">
        <v>54</v>
      </c>
      <c r="B76" s="5" t="s">
        <v>415</v>
      </c>
      <c r="C76" s="30">
        <f t="shared" si="8"/>
        <v>11670.468600000002</v>
      </c>
      <c r="D76" s="38">
        <f t="shared" si="9"/>
        <v>14121.267006000002</v>
      </c>
      <c r="E76" s="40">
        <f t="shared" si="10"/>
        <v>466.81874400000009</v>
      </c>
      <c r="F76" s="38">
        <f t="shared" si="11"/>
        <v>560.18249280000009</v>
      </c>
      <c r="H76" s="31">
        <v>11114.732000000002</v>
      </c>
    </row>
    <row r="77" spans="1:8" ht="19.5" customHeight="1" x14ac:dyDescent="0.2">
      <c r="A77" s="3" t="s">
        <v>55</v>
      </c>
      <c r="B77" s="5" t="s">
        <v>416</v>
      </c>
      <c r="C77" s="30">
        <f t="shared" si="8"/>
        <v>11670.468600000002</v>
      </c>
      <c r="D77" s="38">
        <f t="shared" si="9"/>
        <v>14121.267006000002</v>
      </c>
      <c r="E77" s="40">
        <f t="shared" si="10"/>
        <v>466.81874400000009</v>
      </c>
      <c r="F77" s="38">
        <f t="shared" si="11"/>
        <v>560.18249280000009</v>
      </c>
      <c r="H77" s="31">
        <v>11114.732000000002</v>
      </c>
    </row>
    <row r="78" spans="1:8" ht="19.5" customHeight="1" x14ac:dyDescent="0.2">
      <c r="A78" s="3" t="s">
        <v>232</v>
      </c>
      <c r="B78" s="5" t="s">
        <v>417</v>
      </c>
      <c r="C78" s="30">
        <v>8376.1</v>
      </c>
      <c r="D78" s="38">
        <f t="shared" si="9"/>
        <v>10135.081</v>
      </c>
      <c r="E78" s="40">
        <f t="shared" si="10"/>
        <v>335.04400000000004</v>
      </c>
      <c r="F78" s="38">
        <f t="shared" si="11"/>
        <v>402.05280000000005</v>
      </c>
      <c r="H78" s="31"/>
    </row>
    <row r="79" spans="1:8" ht="19.5" customHeight="1" x14ac:dyDescent="0.2">
      <c r="A79" s="3" t="s">
        <v>56</v>
      </c>
      <c r="B79" s="5" t="s">
        <v>418</v>
      </c>
      <c r="C79" s="30">
        <f t="shared" ref="C79:C102" si="12">H79*1.05</f>
        <v>7632.3849</v>
      </c>
      <c r="D79" s="39">
        <f t="shared" si="9"/>
        <v>9235.1857289999989</v>
      </c>
      <c r="E79" s="41">
        <f t="shared" si="10"/>
        <v>305.29539599999998</v>
      </c>
      <c r="F79" s="39">
        <f t="shared" si="11"/>
        <v>366.35447519999997</v>
      </c>
      <c r="H79" s="31">
        <v>7268.9380000000001</v>
      </c>
    </row>
    <row r="80" spans="1:8" ht="19.5" customHeight="1" x14ac:dyDescent="0.2">
      <c r="A80" s="3" t="s">
        <v>57</v>
      </c>
      <c r="B80" s="5" t="s">
        <v>419</v>
      </c>
      <c r="C80" s="30">
        <f t="shared" si="12"/>
        <v>8254.4668500000007</v>
      </c>
      <c r="D80" s="39">
        <f t="shared" si="9"/>
        <v>9987.9048885000011</v>
      </c>
      <c r="E80" s="41">
        <f t="shared" si="10"/>
        <v>330.178674</v>
      </c>
      <c r="F80" s="39">
        <f t="shared" si="11"/>
        <v>396.2144088</v>
      </c>
      <c r="H80" s="31">
        <v>7861.3970000000008</v>
      </c>
    </row>
    <row r="81" spans="1:8" ht="19.5" customHeight="1" x14ac:dyDescent="0.2">
      <c r="A81" s="3" t="s">
        <v>104</v>
      </c>
      <c r="B81" s="5" t="s">
        <v>420</v>
      </c>
      <c r="C81" s="30">
        <f t="shared" si="12"/>
        <v>8890.4802</v>
      </c>
      <c r="D81" s="39">
        <f t="shared" si="9"/>
        <v>10757.481041999999</v>
      </c>
      <c r="E81" s="41">
        <f t="shared" si="10"/>
        <v>355.61920800000001</v>
      </c>
      <c r="F81" s="39">
        <f t="shared" si="11"/>
        <v>426.74304960000001</v>
      </c>
      <c r="H81" s="31">
        <v>8467.1239999999998</v>
      </c>
    </row>
    <row r="82" spans="1:8" ht="19.5" customHeight="1" x14ac:dyDescent="0.2">
      <c r="A82" s="3" t="s">
        <v>58</v>
      </c>
      <c r="B82" s="5" t="s">
        <v>421</v>
      </c>
      <c r="C82" s="30">
        <f t="shared" si="12"/>
        <v>15766.187850000002</v>
      </c>
      <c r="D82" s="39">
        <f t="shared" si="9"/>
        <v>19077.087298500002</v>
      </c>
      <c r="E82" s="41">
        <f t="shared" si="10"/>
        <v>630.64751400000011</v>
      </c>
      <c r="F82" s="39">
        <f t="shared" si="11"/>
        <v>756.77701680000007</v>
      </c>
      <c r="H82" s="31">
        <v>15015.417000000001</v>
      </c>
    </row>
    <row r="83" spans="1:8" ht="19.5" customHeight="1" x14ac:dyDescent="0.2">
      <c r="A83" s="3" t="s">
        <v>59</v>
      </c>
      <c r="B83" s="5" t="s">
        <v>422</v>
      </c>
      <c r="C83" s="30">
        <f t="shared" si="12"/>
        <v>15766.187850000002</v>
      </c>
      <c r="D83" s="39">
        <f t="shared" si="9"/>
        <v>19077.087298500002</v>
      </c>
      <c r="E83" s="41">
        <f t="shared" si="10"/>
        <v>630.64751400000011</v>
      </c>
      <c r="F83" s="39">
        <f t="shared" si="11"/>
        <v>756.77701680000007</v>
      </c>
      <c r="H83" s="31">
        <v>15015.417000000001</v>
      </c>
    </row>
    <row r="84" spans="1:8" ht="19.5" customHeight="1" x14ac:dyDescent="0.2">
      <c r="A84" s="3" t="s">
        <v>60</v>
      </c>
      <c r="B84" s="5" t="s">
        <v>423</v>
      </c>
      <c r="C84" s="30">
        <f t="shared" si="12"/>
        <v>12143.024721450003</v>
      </c>
      <c r="D84" s="39">
        <f t="shared" si="9"/>
        <v>14693.059912954503</v>
      </c>
      <c r="E84" s="41">
        <f t="shared" si="10"/>
        <v>485.72098885800011</v>
      </c>
      <c r="F84" s="39">
        <f t="shared" si="11"/>
        <v>582.86518662960009</v>
      </c>
      <c r="H84" s="31">
        <v>11564.785449000003</v>
      </c>
    </row>
    <row r="85" spans="1:8" ht="19.5" customHeight="1" x14ac:dyDescent="0.2">
      <c r="A85" s="3" t="s">
        <v>61</v>
      </c>
      <c r="B85" s="5" t="s">
        <v>424</v>
      </c>
      <c r="C85" s="30">
        <f t="shared" si="12"/>
        <v>13006.333772145001</v>
      </c>
      <c r="D85" s="39">
        <f t="shared" si="9"/>
        <v>15737.663864295451</v>
      </c>
      <c r="E85" s="41">
        <f t="shared" si="10"/>
        <v>520.25335088580005</v>
      </c>
      <c r="F85" s="39">
        <f t="shared" si="11"/>
        <v>624.30402106296003</v>
      </c>
      <c r="H85" s="31">
        <v>12386.9845449</v>
      </c>
    </row>
    <row r="86" spans="1:8" ht="19.5" customHeight="1" x14ac:dyDescent="0.2">
      <c r="A86" s="3" t="s">
        <v>62</v>
      </c>
      <c r="B86" s="5" t="s">
        <v>425</v>
      </c>
      <c r="C86" s="30">
        <f t="shared" si="12"/>
        <v>7251.6869250000009</v>
      </c>
      <c r="D86" s="38">
        <f t="shared" si="9"/>
        <v>8774.5411792499999</v>
      </c>
      <c r="E86" s="40">
        <f t="shared" si="10"/>
        <v>290.06747700000005</v>
      </c>
      <c r="F86" s="38">
        <f t="shared" si="11"/>
        <v>348.08097240000006</v>
      </c>
      <c r="H86" s="31">
        <v>6906.3685000000005</v>
      </c>
    </row>
    <row r="87" spans="1:8" ht="19.5" customHeight="1" x14ac:dyDescent="0.2">
      <c r="A87" s="3" t="s">
        <v>63</v>
      </c>
      <c r="B87" s="5" t="s">
        <v>426</v>
      </c>
      <c r="C87" s="30">
        <f t="shared" si="12"/>
        <v>7632.3736650000019</v>
      </c>
      <c r="D87" s="38">
        <f t="shared" si="9"/>
        <v>9235.1721346500017</v>
      </c>
      <c r="E87" s="40">
        <f t="shared" si="10"/>
        <v>305.29494660000006</v>
      </c>
      <c r="F87" s="38">
        <f t="shared" si="11"/>
        <v>366.35393592000008</v>
      </c>
      <c r="H87" s="31">
        <v>7268.9273000000012</v>
      </c>
    </row>
    <row r="88" spans="1:8" ht="19.5" customHeight="1" x14ac:dyDescent="0.2">
      <c r="A88" s="3" t="s">
        <v>64</v>
      </c>
      <c r="B88" s="5" t="s">
        <v>427</v>
      </c>
      <c r="C88" s="30">
        <f t="shared" si="12"/>
        <v>8254.4780850000006</v>
      </c>
      <c r="D88" s="38">
        <f t="shared" si="9"/>
        <v>9987.9184828500001</v>
      </c>
      <c r="E88" s="40">
        <f t="shared" si="10"/>
        <v>330.17912340000004</v>
      </c>
      <c r="F88" s="38">
        <f t="shared" si="11"/>
        <v>396.21494808000006</v>
      </c>
      <c r="H88" s="31">
        <v>7861.4076999999997</v>
      </c>
    </row>
    <row r="89" spans="1:8" ht="19.5" customHeight="1" x14ac:dyDescent="0.2">
      <c r="A89" s="3" t="s">
        <v>65</v>
      </c>
      <c r="B89" s="5" t="s">
        <v>428</v>
      </c>
      <c r="C89" s="30">
        <f t="shared" si="12"/>
        <v>8890.5139049999998</v>
      </c>
      <c r="D89" s="38">
        <f t="shared" si="9"/>
        <v>10757.52182505</v>
      </c>
      <c r="E89" s="40">
        <f t="shared" si="10"/>
        <v>355.62055620000001</v>
      </c>
      <c r="F89" s="38">
        <f t="shared" si="11"/>
        <v>426.74466744</v>
      </c>
      <c r="H89" s="31">
        <v>8467.1561000000002</v>
      </c>
    </row>
    <row r="90" spans="1:8" ht="19.5" customHeight="1" x14ac:dyDescent="0.2">
      <c r="A90" s="3" t="s">
        <v>113</v>
      </c>
      <c r="B90" s="5" t="s">
        <v>429</v>
      </c>
      <c r="C90" s="30">
        <f t="shared" si="12"/>
        <v>9784.6626150000011</v>
      </c>
      <c r="D90" s="38">
        <f t="shared" si="9"/>
        <v>11839.44176415</v>
      </c>
      <c r="E90" s="40">
        <f t="shared" si="10"/>
        <v>391.38650460000002</v>
      </c>
      <c r="F90" s="38">
        <f t="shared" si="11"/>
        <v>469.66380551999998</v>
      </c>
      <c r="H90" s="31">
        <v>9318.7263000000003</v>
      </c>
    </row>
    <row r="91" spans="1:8" ht="19.5" customHeight="1" x14ac:dyDescent="0.2">
      <c r="A91" s="3" t="s">
        <v>169</v>
      </c>
      <c r="B91" s="5" t="s">
        <v>430</v>
      </c>
      <c r="C91" s="30">
        <f t="shared" si="12"/>
        <v>9784.6184614499998</v>
      </c>
      <c r="D91" s="38">
        <f t="shared" si="9"/>
        <v>11839.3883383545</v>
      </c>
      <c r="E91" s="40">
        <f t="shared" si="10"/>
        <v>391.38473845800002</v>
      </c>
      <c r="F91" s="38">
        <f t="shared" si="11"/>
        <v>469.66168614959997</v>
      </c>
      <c r="H91" s="31">
        <v>9318.6842489999999</v>
      </c>
    </row>
    <row r="92" spans="1:8" ht="19.5" customHeight="1" x14ac:dyDescent="0.2">
      <c r="A92" s="3" t="s">
        <v>66</v>
      </c>
      <c r="B92" s="5" t="s">
        <v>431</v>
      </c>
      <c r="C92" s="30">
        <f t="shared" si="12"/>
        <v>8139.7575000000006</v>
      </c>
      <c r="D92" s="38">
        <f t="shared" si="9"/>
        <v>9849.1065749999998</v>
      </c>
      <c r="E92" s="40">
        <f t="shared" si="10"/>
        <v>325.59030000000001</v>
      </c>
      <c r="F92" s="38">
        <f t="shared" si="11"/>
        <v>390.70836000000003</v>
      </c>
      <c r="H92" s="31">
        <v>7752.1500000000005</v>
      </c>
    </row>
    <row r="93" spans="1:8" ht="19.5" customHeight="1" x14ac:dyDescent="0.2">
      <c r="A93" s="3" t="s">
        <v>67</v>
      </c>
      <c r="B93" s="5" t="s">
        <v>432</v>
      </c>
      <c r="C93" s="30">
        <f t="shared" si="12"/>
        <v>8375.692500000001</v>
      </c>
      <c r="D93" s="38">
        <f t="shared" si="9"/>
        <v>10134.587925000002</v>
      </c>
      <c r="E93" s="40">
        <f t="shared" si="10"/>
        <v>335.02770000000004</v>
      </c>
      <c r="F93" s="38">
        <f t="shared" si="11"/>
        <v>402.03324000000003</v>
      </c>
      <c r="H93" s="31">
        <v>7976.85</v>
      </c>
    </row>
    <row r="94" spans="1:8" ht="19.5" customHeight="1" x14ac:dyDescent="0.2">
      <c r="A94" s="3" t="s">
        <v>68</v>
      </c>
      <c r="B94" s="5" t="s">
        <v>433</v>
      </c>
      <c r="C94" s="30">
        <f t="shared" si="12"/>
        <v>8890.4802</v>
      </c>
      <c r="D94" s="38">
        <f t="shared" si="9"/>
        <v>10757.481041999999</v>
      </c>
      <c r="E94" s="40">
        <f t="shared" si="10"/>
        <v>355.61920800000001</v>
      </c>
      <c r="F94" s="38">
        <f t="shared" si="11"/>
        <v>426.74304960000001</v>
      </c>
      <c r="H94" s="31">
        <v>8467.1239999999998</v>
      </c>
    </row>
    <row r="95" spans="1:8" ht="19.5" customHeight="1" x14ac:dyDescent="0.2">
      <c r="A95" s="3" t="s">
        <v>69</v>
      </c>
      <c r="B95" s="5" t="s">
        <v>434</v>
      </c>
      <c r="C95" s="30">
        <f t="shared" si="12"/>
        <v>9784.6184614499998</v>
      </c>
      <c r="D95" s="38">
        <f t="shared" si="9"/>
        <v>11839.3883383545</v>
      </c>
      <c r="E95" s="40">
        <f t="shared" si="10"/>
        <v>391.38473845800002</v>
      </c>
      <c r="F95" s="38">
        <f t="shared" si="11"/>
        <v>469.66168614959997</v>
      </c>
      <c r="H95" s="31">
        <v>9318.6842489999999</v>
      </c>
    </row>
    <row r="96" spans="1:8" ht="19.5" customHeight="1" x14ac:dyDescent="0.2">
      <c r="A96" s="3" t="s">
        <v>70</v>
      </c>
      <c r="B96" s="5" t="s">
        <v>435</v>
      </c>
      <c r="C96" s="30">
        <f t="shared" si="12"/>
        <v>11670.052905</v>
      </c>
      <c r="D96" s="38">
        <f t="shared" si="9"/>
        <v>14120.764015050001</v>
      </c>
      <c r="E96" s="40">
        <f t="shared" si="10"/>
        <v>466.8021162</v>
      </c>
      <c r="F96" s="38">
        <f t="shared" si="11"/>
        <v>560.16253943999993</v>
      </c>
      <c r="H96" s="31">
        <v>11114.3361</v>
      </c>
    </row>
    <row r="97" spans="1:8" ht="19.5" customHeight="1" x14ac:dyDescent="0.2">
      <c r="A97" s="3" t="s">
        <v>71</v>
      </c>
      <c r="B97" s="5" t="s">
        <v>436</v>
      </c>
      <c r="C97" s="30">
        <f t="shared" si="12"/>
        <v>13590.6345855</v>
      </c>
      <c r="D97" s="38">
        <f t="shared" si="9"/>
        <v>16444.667848454999</v>
      </c>
      <c r="E97" s="40">
        <f t="shared" si="10"/>
        <v>543.62538342000005</v>
      </c>
      <c r="F97" s="38">
        <f t="shared" si="11"/>
        <v>652.35046010400004</v>
      </c>
      <c r="H97" s="31">
        <v>12943.461509999999</v>
      </c>
    </row>
    <row r="98" spans="1:8" ht="19.5" customHeight="1" x14ac:dyDescent="0.2">
      <c r="A98" s="3" t="s">
        <v>72</v>
      </c>
      <c r="B98" s="5" t="s">
        <v>437</v>
      </c>
      <c r="C98" s="30">
        <f t="shared" si="12"/>
        <v>9307.4110499999988</v>
      </c>
      <c r="D98" s="38">
        <f t="shared" si="9"/>
        <v>11261.967370499999</v>
      </c>
      <c r="E98" s="40">
        <f t="shared" si="10"/>
        <v>372.29644199999996</v>
      </c>
      <c r="F98" s="38">
        <f t="shared" si="11"/>
        <v>446.75573039999995</v>
      </c>
      <c r="H98" s="31">
        <v>8864.2009999999991</v>
      </c>
    </row>
    <row r="99" spans="1:8" ht="19.5" customHeight="1" x14ac:dyDescent="0.2">
      <c r="A99" s="3" t="s">
        <v>73</v>
      </c>
      <c r="B99" s="5" t="s">
        <v>438</v>
      </c>
      <c r="C99" s="30">
        <f t="shared" si="12"/>
        <v>9307.4110499999988</v>
      </c>
      <c r="D99" s="38">
        <f t="shared" si="9"/>
        <v>11261.967370499999</v>
      </c>
      <c r="E99" s="40">
        <f t="shared" si="10"/>
        <v>372.29644199999996</v>
      </c>
      <c r="F99" s="38">
        <f t="shared" si="11"/>
        <v>446.75573039999995</v>
      </c>
      <c r="H99" s="31">
        <v>8864.2009999999991</v>
      </c>
    </row>
    <row r="100" spans="1:8" ht="19.5" customHeight="1" x14ac:dyDescent="0.2">
      <c r="A100" s="3" t="s">
        <v>74</v>
      </c>
      <c r="B100" s="5" t="s">
        <v>439</v>
      </c>
      <c r="C100" s="30">
        <f t="shared" si="12"/>
        <v>13006.648273500005</v>
      </c>
      <c r="D100" s="38">
        <f t="shared" ref="D100:D102" si="13">C100*1.21</f>
        <v>15738.044410935005</v>
      </c>
      <c r="E100" s="40">
        <f t="shared" si="10"/>
        <v>520.2659309400002</v>
      </c>
      <c r="F100" s="38">
        <f t="shared" ref="F100:F102" si="14">E100*1.2</f>
        <v>624.31911712800024</v>
      </c>
      <c r="H100" s="31">
        <v>12387.284070000003</v>
      </c>
    </row>
    <row r="101" spans="1:8" ht="19.5" customHeight="1" x14ac:dyDescent="0.2">
      <c r="A101" s="3" t="s">
        <v>120</v>
      </c>
      <c r="B101" s="5" t="s">
        <v>77</v>
      </c>
      <c r="C101" s="30">
        <f t="shared" si="12"/>
        <v>919.24770000000012</v>
      </c>
      <c r="D101" s="38">
        <f t="shared" si="13"/>
        <v>1112.2897170000001</v>
      </c>
      <c r="E101" s="40">
        <f t="shared" si="10"/>
        <v>36.769908000000008</v>
      </c>
      <c r="F101" s="38">
        <f t="shared" si="14"/>
        <v>44.123889600000005</v>
      </c>
      <c r="H101" s="32">
        <v>875.47400000000005</v>
      </c>
    </row>
    <row r="102" spans="1:8" ht="19.5" customHeight="1" x14ac:dyDescent="0.2">
      <c r="A102" s="3" t="s">
        <v>78</v>
      </c>
      <c r="B102" s="5" t="s">
        <v>128</v>
      </c>
      <c r="C102" s="30">
        <f t="shared" si="12"/>
        <v>3389.0377500000004</v>
      </c>
      <c r="D102" s="38">
        <f t="shared" si="13"/>
        <v>4100.7356775000007</v>
      </c>
      <c r="E102" s="40">
        <f t="shared" si="10"/>
        <v>135.56151000000003</v>
      </c>
      <c r="F102" s="38">
        <f t="shared" si="14"/>
        <v>162.67381200000003</v>
      </c>
      <c r="H102" s="32">
        <v>3227.6550000000002</v>
      </c>
    </row>
    <row r="103" spans="1:8" ht="17.45" customHeight="1" x14ac:dyDescent="0.2">
      <c r="A103" s="49"/>
      <c r="B103" s="50"/>
      <c r="C103" s="51"/>
      <c r="D103" s="52"/>
      <c r="E103" s="53"/>
      <c r="F103" s="52"/>
      <c r="H103" s="32"/>
    </row>
    <row r="104" spans="1:8" ht="69.95" customHeight="1" x14ac:dyDescent="0.2">
      <c r="A104" s="56" t="s">
        <v>302</v>
      </c>
      <c r="B104" s="57"/>
      <c r="C104" s="57"/>
      <c r="D104" s="57"/>
      <c r="E104" s="57"/>
      <c r="F104" s="57"/>
    </row>
    <row r="105" spans="1:8" ht="32.25" customHeight="1" thickBot="1" x14ac:dyDescent="0.25">
      <c r="A105" s="43" t="s">
        <v>0</v>
      </c>
      <c r="B105" s="44" t="s">
        <v>1</v>
      </c>
      <c r="C105" s="44" t="s">
        <v>11</v>
      </c>
      <c r="D105" s="44" t="s">
        <v>12</v>
      </c>
      <c r="E105" s="44" t="s">
        <v>13</v>
      </c>
      <c r="F105" s="44" t="s">
        <v>14</v>
      </c>
    </row>
    <row r="106" spans="1:8" ht="19.5" customHeight="1" thickTop="1" x14ac:dyDescent="0.2">
      <c r="A106" s="3" t="s">
        <v>145</v>
      </c>
      <c r="B106" s="5" t="s">
        <v>146</v>
      </c>
      <c r="C106" s="30">
        <f>H106*1.05</f>
        <v>9078.1046999999999</v>
      </c>
      <c r="D106" s="38">
        <f t="shared" ref="D106:D125" si="15">C106*1.21</f>
        <v>10984.506686999999</v>
      </c>
      <c r="E106" s="40">
        <f t="shared" ref="E106:E125" si="16">C106/25</f>
        <v>363.124188</v>
      </c>
      <c r="F106" s="38">
        <f t="shared" ref="F106:F125" si="17">E106*1.2</f>
        <v>435.74902559999998</v>
      </c>
      <c r="H106" s="31">
        <v>8645.8140000000003</v>
      </c>
    </row>
    <row r="107" spans="1:8" ht="19.5" customHeight="1" x14ac:dyDescent="0.2">
      <c r="A107" s="3" t="s">
        <v>147</v>
      </c>
      <c r="B107" s="5" t="s">
        <v>148</v>
      </c>
      <c r="C107" s="30">
        <f>H107*1.05</f>
        <v>9592.465470000001</v>
      </c>
      <c r="D107" s="38">
        <f t="shared" si="15"/>
        <v>11606.883218700001</v>
      </c>
      <c r="E107" s="40">
        <f t="shared" si="16"/>
        <v>383.69861880000002</v>
      </c>
      <c r="F107" s="38">
        <f t="shared" si="17"/>
        <v>460.43834256000002</v>
      </c>
      <c r="H107" s="31">
        <v>9135.6814000000013</v>
      </c>
    </row>
    <row r="108" spans="1:8" ht="19.5" customHeight="1" x14ac:dyDescent="0.2">
      <c r="A108" s="3" t="s">
        <v>149</v>
      </c>
      <c r="B108" s="5" t="s">
        <v>150</v>
      </c>
      <c r="C108" s="37">
        <f>H108*1.05</f>
        <v>10486.636650000002</v>
      </c>
      <c r="D108" s="39">
        <f t="shared" si="15"/>
        <v>12688.830346500003</v>
      </c>
      <c r="E108" s="42">
        <f t="shared" si="16"/>
        <v>419.46546600000011</v>
      </c>
      <c r="F108" s="39">
        <f t="shared" si="17"/>
        <v>503.35855920000012</v>
      </c>
      <c r="H108" s="31">
        <v>9987.273000000001</v>
      </c>
    </row>
    <row r="109" spans="1:8" ht="19.5" customHeight="1" x14ac:dyDescent="0.2">
      <c r="A109" s="3" t="s">
        <v>162</v>
      </c>
      <c r="B109" s="5" t="s">
        <v>326</v>
      </c>
      <c r="C109" s="30">
        <f>H109*1.05</f>
        <v>10020.496500000001</v>
      </c>
      <c r="D109" s="39">
        <f t="shared" si="15"/>
        <v>12124.800765000002</v>
      </c>
      <c r="E109" s="41">
        <f t="shared" si="16"/>
        <v>400.81986000000006</v>
      </c>
      <c r="F109" s="39">
        <f t="shared" si="17"/>
        <v>480.98383200000006</v>
      </c>
      <c r="H109" s="31">
        <v>9543.33</v>
      </c>
    </row>
    <row r="110" spans="1:8" ht="19.5" customHeight="1" x14ac:dyDescent="0.2">
      <c r="A110" s="3" t="s">
        <v>332</v>
      </c>
      <c r="B110" s="5" t="s">
        <v>331</v>
      </c>
      <c r="C110" s="30">
        <v>9592.5</v>
      </c>
      <c r="D110" s="39">
        <f t="shared" si="15"/>
        <v>11606.924999999999</v>
      </c>
      <c r="E110" s="41">
        <f t="shared" si="16"/>
        <v>383.7</v>
      </c>
      <c r="F110" s="39">
        <f t="shared" si="17"/>
        <v>460.43999999999994</v>
      </c>
      <c r="H110" s="31"/>
    </row>
    <row r="111" spans="1:8" ht="19.5" customHeight="1" x14ac:dyDescent="0.2">
      <c r="A111" s="3" t="s">
        <v>330</v>
      </c>
      <c r="B111" s="5" t="s">
        <v>329</v>
      </c>
      <c r="C111" s="30">
        <v>10486.6</v>
      </c>
      <c r="D111" s="39">
        <f t="shared" si="15"/>
        <v>12688.786</v>
      </c>
      <c r="E111" s="41">
        <f t="shared" si="16"/>
        <v>419.464</v>
      </c>
      <c r="F111" s="39">
        <f t="shared" si="17"/>
        <v>503.35679999999996</v>
      </c>
      <c r="H111" s="31"/>
    </row>
    <row r="112" spans="1:8" ht="19.5" customHeight="1" x14ac:dyDescent="0.2">
      <c r="A112" s="3" t="s">
        <v>151</v>
      </c>
      <c r="B112" s="5" t="s">
        <v>339</v>
      </c>
      <c r="C112" s="30">
        <f t="shared" ref="C112:C117" si="18">H112*1.05</f>
        <v>9078.1046999999999</v>
      </c>
      <c r="D112" s="38">
        <f t="shared" si="15"/>
        <v>10984.506686999999</v>
      </c>
      <c r="E112" s="40">
        <f t="shared" si="16"/>
        <v>363.124188</v>
      </c>
      <c r="F112" s="38">
        <f t="shared" si="17"/>
        <v>435.74902559999998</v>
      </c>
      <c r="H112" s="31">
        <v>8645.8140000000003</v>
      </c>
    </row>
    <row r="113" spans="1:8" ht="19.5" customHeight="1" x14ac:dyDescent="0.2">
      <c r="A113" s="3" t="s">
        <v>152</v>
      </c>
      <c r="B113" s="5" t="s">
        <v>338</v>
      </c>
      <c r="C113" s="30">
        <f t="shared" si="18"/>
        <v>9592.465470000001</v>
      </c>
      <c r="D113" s="38">
        <f t="shared" si="15"/>
        <v>11606.883218700001</v>
      </c>
      <c r="E113" s="40">
        <f t="shared" si="16"/>
        <v>383.69861880000002</v>
      </c>
      <c r="F113" s="38">
        <f t="shared" si="17"/>
        <v>460.43834256000002</v>
      </c>
      <c r="H113" s="31">
        <v>9135.6814000000013</v>
      </c>
    </row>
    <row r="114" spans="1:8" ht="19.5" customHeight="1" x14ac:dyDescent="0.2">
      <c r="A114" s="3" t="s">
        <v>153</v>
      </c>
      <c r="B114" s="5" t="s">
        <v>337</v>
      </c>
      <c r="C114" s="30">
        <f t="shared" si="18"/>
        <v>10486.636650000002</v>
      </c>
      <c r="D114" s="38">
        <f t="shared" si="15"/>
        <v>12688.830346500003</v>
      </c>
      <c r="E114" s="40">
        <f t="shared" si="16"/>
        <v>419.46546600000011</v>
      </c>
      <c r="F114" s="38">
        <f t="shared" si="17"/>
        <v>503.35855920000012</v>
      </c>
      <c r="H114" s="31">
        <v>9987.273000000001</v>
      </c>
    </row>
    <row r="115" spans="1:8" ht="19.5" customHeight="1" x14ac:dyDescent="0.2">
      <c r="A115" s="3" t="s">
        <v>154</v>
      </c>
      <c r="B115" s="5" t="s">
        <v>345</v>
      </c>
      <c r="C115" s="30">
        <f t="shared" si="18"/>
        <v>9078.1046999999999</v>
      </c>
      <c r="D115" s="38">
        <f t="shared" si="15"/>
        <v>10984.506686999999</v>
      </c>
      <c r="E115" s="40">
        <f t="shared" si="16"/>
        <v>363.124188</v>
      </c>
      <c r="F115" s="38">
        <f t="shared" si="17"/>
        <v>435.74902559999998</v>
      </c>
      <c r="H115" s="31">
        <v>8645.8140000000003</v>
      </c>
    </row>
    <row r="116" spans="1:8" ht="19.5" customHeight="1" x14ac:dyDescent="0.2">
      <c r="A116" s="3" t="s">
        <v>155</v>
      </c>
      <c r="B116" s="5" t="s">
        <v>344</v>
      </c>
      <c r="C116" s="30">
        <f t="shared" si="18"/>
        <v>9592.465470000001</v>
      </c>
      <c r="D116" s="38">
        <f t="shared" si="15"/>
        <v>11606.883218700001</v>
      </c>
      <c r="E116" s="40">
        <f t="shared" si="16"/>
        <v>383.69861880000002</v>
      </c>
      <c r="F116" s="38">
        <f t="shared" si="17"/>
        <v>460.43834256000002</v>
      </c>
      <c r="H116" s="31">
        <v>9135.6814000000013</v>
      </c>
    </row>
    <row r="117" spans="1:8" ht="19.5" customHeight="1" x14ac:dyDescent="0.2">
      <c r="A117" s="3" t="s">
        <v>156</v>
      </c>
      <c r="B117" s="5" t="s">
        <v>343</v>
      </c>
      <c r="C117" s="30">
        <f t="shared" si="18"/>
        <v>10486.636650000002</v>
      </c>
      <c r="D117" s="38">
        <f t="shared" si="15"/>
        <v>12688.830346500003</v>
      </c>
      <c r="E117" s="40">
        <f t="shared" si="16"/>
        <v>419.46546600000011</v>
      </c>
      <c r="F117" s="38">
        <f t="shared" si="17"/>
        <v>503.35855920000012</v>
      </c>
      <c r="H117" s="31">
        <v>9987.273000000001</v>
      </c>
    </row>
    <row r="118" spans="1:8" ht="19.5" customHeight="1" x14ac:dyDescent="0.2">
      <c r="A118" s="3" t="s">
        <v>353</v>
      </c>
      <c r="B118" s="5" t="s">
        <v>352</v>
      </c>
      <c r="C118" s="30">
        <v>9078.1</v>
      </c>
      <c r="D118" s="38">
        <f t="shared" si="15"/>
        <v>10984.501</v>
      </c>
      <c r="E118" s="40">
        <f t="shared" si="16"/>
        <v>363.12400000000002</v>
      </c>
      <c r="F118" s="38">
        <f t="shared" si="17"/>
        <v>435.74880000000002</v>
      </c>
      <c r="H118" s="31"/>
    </row>
    <row r="119" spans="1:8" ht="19.5" customHeight="1" x14ac:dyDescent="0.2">
      <c r="A119" s="3" t="s">
        <v>170</v>
      </c>
      <c r="B119" s="5" t="s">
        <v>356</v>
      </c>
      <c r="C119" s="30">
        <f t="shared" ref="C119:C125" si="19">H119*1.05</f>
        <v>10486.636650000002</v>
      </c>
      <c r="D119" s="38">
        <f t="shared" si="15"/>
        <v>12688.830346500003</v>
      </c>
      <c r="E119" s="40">
        <f t="shared" si="16"/>
        <v>419.46546600000011</v>
      </c>
      <c r="F119" s="38">
        <f t="shared" si="17"/>
        <v>503.35855920000012</v>
      </c>
      <c r="H119" s="31">
        <v>9987.273000000001</v>
      </c>
    </row>
    <row r="120" spans="1:8" ht="19.5" customHeight="1" x14ac:dyDescent="0.2">
      <c r="A120" s="3" t="s">
        <v>163</v>
      </c>
      <c r="B120" s="5" t="s">
        <v>363</v>
      </c>
      <c r="C120" s="30">
        <f t="shared" si="19"/>
        <v>8841.2708999999995</v>
      </c>
      <c r="D120" s="38">
        <f t="shared" si="15"/>
        <v>10697.937789</v>
      </c>
      <c r="E120" s="40">
        <f t="shared" si="16"/>
        <v>353.65083599999997</v>
      </c>
      <c r="F120" s="38">
        <f t="shared" si="17"/>
        <v>424.38100319999995</v>
      </c>
      <c r="H120" s="31">
        <v>8420.2579999999998</v>
      </c>
    </row>
    <row r="121" spans="1:8" ht="19.5" customHeight="1" x14ac:dyDescent="0.2">
      <c r="A121" s="3" t="s">
        <v>164</v>
      </c>
      <c r="B121" s="5" t="s">
        <v>362</v>
      </c>
      <c r="C121" s="30">
        <f t="shared" si="19"/>
        <v>9078.1046999999999</v>
      </c>
      <c r="D121" s="38">
        <f t="shared" si="15"/>
        <v>10984.506686999999</v>
      </c>
      <c r="E121" s="40">
        <f t="shared" si="16"/>
        <v>363.124188</v>
      </c>
      <c r="F121" s="38">
        <f t="shared" si="17"/>
        <v>435.74902559999998</v>
      </c>
      <c r="H121" s="31">
        <v>8645.8140000000003</v>
      </c>
    </row>
    <row r="122" spans="1:8" ht="19.5" customHeight="1" x14ac:dyDescent="0.2">
      <c r="A122" s="3" t="s">
        <v>165</v>
      </c>
      <c r="B122" s="5" t="s">
        <v>361</v>
      </c>
      <c r="C122" s="30">
        <f t="shared" si="19"/>
        <v>9592.4430000000011</v>
      </c>
      <c r="D122" s="38">
        <f t="shared" si="15"/>
        <v>11606.856030000001</v>
      </c>
      <c r="E122" s="40">
        <f t="shared" si="16"/>
        <v>383.69772000000006</v>
      </c>
      <c r="F122" s="38">
        <f t="shared" si="17"/>
        <v>460.43726400000003</v>
      </c>
      <c r="H122" s="31">
        <v>9135.66</v>
      </c>
    </row>
    <row r="123" spans="1:8" ht="19.5" customHeight="1" x14ac:dyDescent="0.2">
      <c r="A123" s="3" t="s">
        <v>166</v>
      </c>
      <c r="B123" s="5" t="s">
        <v>360</v>
      </c>
      <c r="C123" s="30">
        <f t="shared" si="19"/>
        <v>10486.636650000002</v>
      </c>
      <c r="D123" s="38">
        <f t="shared" si="15"/>
        <v>12688.830346500003</v>
      </c>
      <c r="E123" s="40">
        <f t="shared" si="16"/>
        <v>419.46546600000011</v>
      </c>
      <c r="F123" s="38">
        <f t="shared" si="17"/>
        <v>503.35855920000012</v>
      </c>
      <c r="H123" s="31">
        <v>9987.273000000001</v>
      </c>
    </row>
    <row r="124" spans="1:8" ht="19.5" customHeight="1" x14ac:dyDescent="0.2">
      <c r="A124" s="3" t="s">
        <v>167</v>
      </c>
      <c r="B124" s="5" t="s">
        <v>359</v>
      </c>
      <c r="C124" s="30">
        <f t="shared" si="19"/>
        <v>12372.431400000001</v>
      </c>
      <c r="D124" s="38">
        <f t="shared" si="15"/>
        <v>14970.641994000001</v>
      </c>
      <c r="E124" s="40">
        <f t="shared" si="16"/>
        <v>494.89725600000003</v>
      </c>
      <c r="F124" s="38">
        <f t="shared" si="17"/>
        <v>593.87670720000006</v>
      </c>
      <c r="H124" s="31">
        <v>11783.268</v>
      </c>
    </row>
    <row r="125" spans="1:8" ht="19.5" customHeight="1" x14ac:dyDescent="0.2">
      <c r="A125" s="3" t="s">
        <v>168</v>
      </c>
      <c r="B125" s="5" t="s">
        <v>358</v>
      </c>
      <c r="C125" s="30">
        <f t="shared" si="19"/>
        <v>14292.605250000002</v>
      </c>
      <c r="D125" s="38">
        <f t="shared" si="15"/>
        <v>17294.052352500003</v>
      </c>
      <c r="E125" s="40">
        <f t="shared" si="16"/>
        <v>571.7042100000001</v>
      </c>
      <c r="F125" s="38">
        <f t="shared" si="17"/>
        <v>686.04505200000006</v>
      </c>
      <c r="H125" s="31">
        <v>13612.005000000001</v>
      </c>
    </row>
    <row r="126" spans="1:8" ht="19.5" customHeight="1" x14ac:dyDescent="0.2">
      <c r="A126" s="49"/>
      <c r="B126" s="50"/>
      <c r="C126" s="51"/>
      <c r="D126" s="52"/>
      <c r="E126" s="53"/>
      <c r="F126" s="52"/>
      <c r="H126" s="31"/>
    </row>
    <row r="127" spans="1:8" ht="69.95" customHeight="1" x14ac:dyDescent="0.2">
      <c r="A127" s="56" t="s">
        <v>319</v>
      </c>
      <c r="B127" s="57"/>
      <c r="C127" s="57"/>
      <c r="D127" s="57"/>
      <c r="E127" s="57"/>
      <c r="F127" s="57"/>
    </row>
    <row r="128" spans="1:8" ht="32.25" customHeight="1" thickBot="1" x14ac:dyDescent="0.25">
      <c r="A128" s="43" t="s">
        <v>0</v>
      </c>
      <c r="B128" s="44" t="s">
        <v>1</v>
      </c>
      <c r="C128" s="44" t="s">
        <v>11</v>
      </c>
      <c r="D128" s="44" t="s">
        <v>12</v>
      </c>
      <c r="E128" s="44" t="s">
        <v>13</v>
      </c>
      <c r="F128" s="44" t="s">
        <v>14</v>
      </c>
    </row>
    <row r="129" spans="1:8" ht="19.5" customHeight="1" thickTop="1" x14ac:dyDescent="0.2">
      <c r="A129" s="3" t="s">
        <v>325</v>
      </c>
      <c r="B129" s="5" t="s">
        <v>324</v>
      </c>
      <c r="C129" s="30">
        <f>[1]List1!C18+4545</f>
        <v>12921.119430000001</v>
      </c>
      <c r="D129" s="38">
        <f t="shared" ref="D129:D145" si="20">C129*1.21</f>
        <v>15634.5545103</v>
      </c>
      <c r="E129" s="40">
        <f t="shared" ref="E129:E145" si="21">C129/25</f>
        <v>516.84477720000007</v>
      </c>
      <c r="F129" s="38">
        <f t="shared" ref="F129:F145" si="22">E129*1.2</f>
        <v>620.2137326400001</v>
      </c>
      <c r="H129" s="31"/>
    </row>
    <row r="130" spans="1:8" ht="19.5" customHeight="1" x14ac:dyDescent="0.2">
      <c r="A130" s="3" t="s">
        <v>323</v>
      </c>
      <c r="B130" s="5" t="s">
        <v>322</v>
      </c>
      <c r="C130" s="30">
        <f>[1]List1!C19+4545</f>
        <v>13435.513905</v>
      </c>
      <c r="D130" s="38">
        <f t="shared" si="20"/>
        <v>16256.971825049999</v>
      </c>
      <c r="E130" s="40">
        <f t="shared" si="21"/>
        <v>537.42055619999996</v>
      </c>
      <c r="F130" s="38">
        <f t="shared" si="22"/>
        <v>644.90466743999991</v>
      </c>
      <c r="H130" s="31"/>
    </row>
    <row r="131" spans="1:8" ht="19.5" customHeight="1" x14ac:dyDescent="0.2">
      <c r="A131" s="3" t="s">
        <v>321</v>
      </c>
      <c r="B131" s="7" t="s">
        <v>320</v>
      </c>
      <c r="C131" s="30">
        <f>[1]List1!C20+4545</f>
        <v>14329.673850000001</v>
      </c>
      <c r="D131" s="38">
        <f t="shared" si="20"/>
        <v>17338.9053585</v>
      </c>
      <c r="E131" s="40">
        <f t="shared" si="21"/>
        <v>573.18695400000001</v>
      </c>
      <c r="F131" s="38">
        <f t="shared" si="22"/>
        <v>687.82434479999995</v>
      </c>
      <c r="H131" s="31"/>
    </row>
    <row r="132" spans="1:8" ht="19.5" customHeight="1" x14ac:dyDescent="0.2">
      <c r="A132" s="3" t="s">
        <v>328</v>
      </c>
      <c r="B132" s="5" t="s">
        <v>327</v>
      </c>
      <c r="C132" s="30">
        <v>13863.5</v>
      </c>
      <c r="D132" s="39">
        <f t="shared" si="20"/>
        <v>16774.834999999999</v>
      </c>
      <c r="E132" s="41">
        <f t="shared" si="21"/>
        <v>554.54</v>
      </c>
      <c r="F132" s="39">
        <f t="shared" si="22"/>
        <v>665.44799999999998</v>
      </c>
      <c r="H132" s="31"/>
    </row>
    <row r="133" spans="1:8" ht="19.5" customHeight="1" x14ac:dyDescent="0.2">
      <c r="A133" s="3" t="s">
        <v>336</v>
      </c>
      <c r="B133" s="5" t="s">
        <v>335</v>
      </c>
      <c r="C133" s="30">
        <v>13435.5</v>
      </c>
      <c r="D133" s="39">
        <f t="shared" si="20"/>
        <v>16256.955</v>
      </c>
      <c r="E133" s="41">
        <f t="shared" si="21"/>
        <v>537.41999999999996</v>
      </c>
      <c r="F133" s="39">
        <f t="shared" si="22"/>
        <v>644.90399999999988</v>
      </c>
      <c r="H133" s="31"/>
    </row>
    <row r="134" spans="1:8" ht="19.5" customHeight="1" x14ac:dyDescent="0.2">
      <c r="A134" s="3" t="s">
        <v>334</v>
      </c>
      <c r="B134" s="5" t="s">
        <v>333</v>
      </c>
      <c r="C134" s="30">
        <v>14329.7</v>
      </c>
      <c r="D134" s="39">
        <f t="shared" si="20"/>
        <v>17338.937000000002</v>
      </c>
      <c r="E134" s="41">
        <f t="shared" si="21"/>
        <v>573.18799999999999</v>
      </c>
      <c r="F134" s="39">
        <f t="shared" si="22"/>
        <v>687.82560000000001</v>
      </c>
      <c r="H134" s="31"/>
    </row>
    <row r="135" spans="1:8" ht="19.5" customHeight="1" x14ac:dyDescent="0.2">
      <c r="A135" s="3" t="s">
        <v>342</v>
      </c>
      <c r="B135" s="5" t="s">
        <v>370</v>
      </c>
      <c r="C135" s="30">
        <v>12921.1</v>
      </c>
      <c r="D135" s="38">
        <f t="shared" si="20"/>
        <v>15634.531000000001</v>
      </c>
      <c r="E135" s="40">
        <f t="shared" si="21"/>
        <v>516.84400000000005</v>
      </c>
      <c r="F135" s="38">
        <f t="shared" si="22"/>
        <v>620.21280000000002</v>
      </c>
      <c r="H135" s="31"/>
    </row>
    <row r="136" spans="1:8" ht="19.5" customHeight="1" x14ac:dyDescent="0.2">
      <c r="A136" s="3" t="s">
        <v>341</v>
      </c>
      <c r="B136" s="5" t="s">
        <v>371</v>
      </c>
      <c r="C136" s="30">
        <v>13435.5</v>
      </c>
      <c r="D136" s="38">
        <f t="shared" si="20"/>
        <v>16256.955</v>
      </c>
      <c r="E136" s="40">
        <f t="shared" si="21"/>
        <v>537.41999999999996</v>
      </c>
      <c r="F136" s="38">
        <f t="shared" si="22"/>
        <v>644.90399999999988</v>
      </c>
      <c r="H136" s="31"/>
    </row>
    <row r="137" spans="1:8" ht="19.5" customHeight="1" x14ac:dyDescent="0.2">
      <c r="A137" s="3" t="s">
        <v>340</v>
      </c>
      <c r="B137" s="5" t="s">
        <v>372</v>
      </c>
      <c r="C137" s="30">
        <v>14329.7</v>
      </c>
      <c r="D137" s="38">
        <f t="shared" si="20"/>
        <v>17338.937000000002</v>
      </c>
      <c r="E137" s="40">
        <f t="shared" si="21"/>
        <v>573.18799999999999</v>
      </c>
      <c r="F137" s="38">
        <f t="shared" si="22"/>
        <v>687.82560000000001</v>
      </c>
      <c r="H137" s="31"/>
    </row>
    <row r="138" spans="1:8" ht="19.5" customHeight="1" x14ac:dyDescent="0.2">
      <c r="A138" s="3" t="s">
        <v>351</v>
      </c>
      <c r="B138" s="5" t="s">
        <v>350</v>
      </c>
      <c r="C138" s="30">
        <v>12921.1</v>
      </c>
      <c r="D138" s="38">
        <f t="shared" si="20"/>
        <v>15634.531000000001</v>
      </c>
      <c r="E138" s="40">
        <f t="shared" si="21"/>
        <v>516.84400000000005</v>
      </c>
      <c r="F138" s="38">
        <f t="shared" si="22"/>
        <v>620.21280000000002</v>
      </c>
      <c r="H138" s="31"/>
    </row>
    <row r="139" spans="1:8" ht="19.5" customHeight="1" x14ac:dyDescent="0.2">
      <c r="A139" s="3" t="s">
        <v>349</v>
      </c>
      <c r="B139" s="5" t="s">
        <v>348</v>
      </c>
      <c r="C139" s="30">
        <v>13435.5</v>
      </c>
      <c r="D139" s="38">
        <f t="shared" si="20"/>
        <v>16256.955</v>
      </c>
      <c r="E139" s="40">
        <f t="shared" si="21"/>
        <v>537.41999999999996</v>
      </c>
      <c r="F139" s="38">
        <f t="shared" si="22"/>
        <v>644.90399999999988</v>
      </c>
      <c r="H139" s="31"/>
    </row>
    <row r="140" spans="1:8" ht="19.5" customHeight="1" x14ac:dyDescent="0.2">
      <c r="A140" s="3" t="s">
        <v>347</v>
      </c>
      <c r="B140" s="5" t="s">
        <v>346</v>
      </c>
      <c r="C140" s="30">
        <v>14329.7</v>
      </c>
      <c r="D140" s="38">
        <f t="shared" si="20"/>
        <v>17338.937000000002</v>
      </c>
      <c r="E140" s="40">
        <f t="shared" si="21"/>
        <v>573.18799999999999</v>
      </c>
      <c r="F140" s="38">
        <f t="shared" si="22"/>
        <v>687.82560000000001</v>
      </c>
      <c r="H140" s="31"/>
    </row>
    <row r="141" spans="1:8" ht="19.5" customHeight="1" x14ac:dyDescent="0.2">
      <c r="A141" s="3" t="s">
        <v>355</v>
      </c>
      <c r="B141" s="5" t="s">
        <v>354</v>
      </c>
      <c r="C141" s="30">
        <v>12921.1</v>
      </c>
      <c r="D141" s="38">
        <f t="shared" si="20"/>
        <v>15634.531000000001</v>
      </c>
      <c r="E141" s="40">
        <f t="shared" si="21"/>
        <v>516.84400000000005</v>
      </c>
      <c r="F141" s="38">
        <f t="shared" si="22"/>
        <v>620.21280000000002</v>
      </c>
      <c r="H141" s="31"/>
    </row>
    <row r="142" spans="1:8" ht="19.5" customHeight="1" x14ac:dyDescent="0.2">
      <c r="A142" s="3" t="s">
        <v>509</v>
      </c>
      <c r="B142" s="5" t="s">
        <v>357</v>
      </c>
      <c r="C142" s="30">
        <v>14329.7</v>
      </c>
      <c r="D142" s="38">
        <f t="shared" si="20"/>
        <v>17338.937000000002</v>
      </c>
      <c r="E142" s="40">
        <f t="shared" si="21"/>
        <v>573.18799999999999</v>
      </c>
      <c r="F142" s="38">
        <f t="shared" si="22"/>
        <v>687.82560000000001</v>
      </c>
      <c r="H142" s="31"/>
    </row>
    <row r="143" spans="1:8" ht="19.5" customHeight="1" x14ac:dyDescent="0.2">
      <c r="A143" s="3" t="s">
        <v>369</v>
      </c>
      <c r="B143" s="5" t="s">
        <v>368</v>
      </c>
      <c r="C143" s="37">
        <v>12921.1</v>
      </c>
      <c r="D143" s="39">
        <f t="shared" si="20"/>
        <v>15634.531000000001</v>
      </c>
      <c r="E143" s="42">
        <f t="shared" si="21"/>
        <v>516.84400000000005</v>
      </c>
      <c r="F143" s="39">
        <f t="shared" si="22"/>
        <v>620.21280000000002</v>
      </c>
      <c r="H143" s="31">
        <v>7976.85</v>
      </c>
    </row>
    <row r="144" spans="1:8" ht="19.5" customHeight="1" x14ac:dyDescent="0.2">
      <c r="A144" s="3" t="s">
        <v>367</v>
      </c>
      <c r="B144" s="5" t="s">
        <v>366</v>
      </c>
      <c r="C144" s="30">
        <v>13435.5</v>
      </c>
      <c r="D144" s="38">
        <f t="shared" si="20"/>
        <v>16256.955</v>
      </c>
      <c r="E144" s="40">
        <f t="shared" si="21"/>
        <v>537.41999999999996</v>
      </c>
      <c r="F144" s="38">
        <f t="shared" si="22"/>
        <v>644.90399999999988</v>
      </c>
      <c r="H144" s="31">
        <v>8467.1239999999998</v>
      </c>
    </row>
    <row r="145" spans="1:8" ht="19.5" customHeight="1" x14ac:dyDescent="0.2">
      <c r="A145" s="3" t="s">
        <v>365</v>
      </c>
      <c r="B145" s="5" t="s">
        <v>364</v>
      </c>
      <c r="C145" s="30">
        <v>14329.7</v>
      </c>
      <c r="D145" s="38">
        <f t="shared" si="20"/>
        <v>17338.937000000002</v>
      </c>
      <c r="E145" s="40">
        <f t="shared" si="21"/>
        <v>573.18799999999999</v>
      </c>
      <c r="F145" s="38">
        <f t="shared" si="22"/>
        <v>687.82560000000001</v>
      </c>
      <c r="H145" s="31">
        <v>9318.6842489999999</v>
      </c>
    </row>
    <row r="146" spans="1:8" ht="69.95" customHeight="1" x14ac:dyDescent="0.2">
      <c r="A146" s="56" t="s">
        <v>441</v>
      </c>
      <c r="B146" s="57"/>
      <c r="C146" s="57"/>
      <c r="D146" s="57"/>
      <c r="E146" s="57"/>
      <c r="F146" s="57"/>
    </row>
    <row r="147" spans="1:8" ht="30" customHeight="1" x14ac:dyDescent="0.2">
      <c r="A147" s="58" t="s">
        <v>442</v>
      </c>
      <c r="B147" s="58"/>
      <c r="C147" s="58"/>
      <c r="D147" s="58"/>
      <c r="E147" s="58"/>
      <c r="F147" s="58"/>
    </row>
    <row r="148" spans="1:8" ht="32.25" customHeight="1" thickBot="1" x14ac:dyDescent="0.25">
      <c r="A148" s="43" t="s">
        <v>0</v>
      </c>
      <c r="B148" s="44" t="s">
        <v>1</v>
      </c>
      <c r="C148" s="44" t="s">
        <v>11</v>
      </c>
      <c r="D148" s="44" t="s">
        <v>12</v>
      </c>
      <c r="E148" s="44" t="s">
        <v>13</v>
      </c>
      <c r="F148" s="44" t="s">
        <v>14</v>
      </c>
    </row>
    <row r="149" spans="1:8" ht="19.5" customHeight="1" thickTop="1" x14ac:dyDescent="0.2">
      <c r="A149" s="13" t="s">
        <v>121</v>
      </c>
      <c r="B149" s="3" t="s">
        <v>233</v>
      </c>
      <c r="C149" s="30">
        <f>H149*1.05</f>
        <v>738.1395</v>
      </c>
      <c r="D149" s="39">
        <f t="shared" ref="D149:D171" si="23">C149*1.21</f>
        <v>893.14879499999995</v>
      </c>
      <c r="E149" s="40">
        <f t="shared" ref="E149:E171" si="24">C149/25</f>
        <v>29.525580000000001</v>
      </c>
      <c r="F149" s="38">
        <f>E149*1.2</f>
        <v>35.430695999999998</v>
      </c>
      <c r="H149" s="26">
        <v>702.99</v>
      </c>
    </row>
    <row r="150" spans="1:8" ht="19.5" customHeight="1" x14ac:dyDescent="0.2">
      <c r="A150" s="13" t="s">
        <v>171</v>
      </c>
      <c r="B150" s="3" t="s">
        <v>277</v>
      </c>
      <c r="C150" s="30">
        <f t="shared" ref="C150:C166" si="25">H150*1.05</f>
        <v>1550.4300000000003</v>
      </c>
      <c r="D150" s="39">
        <f t="shared" si="23"/>
        <v>1876.0203000000004</v>
      </c>
      <c r="E150" s="40">
        <f t="shared" si="24"/>
        <v>62.01720000000001</v>
      </c>
      <c r="F150" s="38">
        <f>E150*1.2</f>
        <v>74.420640000000006</v>
      </c>
      <c r="H150" s="26">
        <v>1476.6000000000001</v>
      </c>
    </row>
    <row r="151" spans="1:8" ht="19.5" customHeight="1" x14ac:dyDescent="0.2">
      <c r="A151" s="13" t="s">
        <v>262</v>
      </c>
      <c r="B151" s="3" t="s">
        <v>261</v>
      </c>
      <c r="C151" s="30">
        <v>541.20000000000005</v>
      </c>
      <c r="D151" s="39">
        <f t="shared" si="23"/>
        <v>654.85200000000009</v>
      </c>
      <c r="E151" s="40">
        <f t="shared" si="24"/>
        <v>21.648000000000003</v>
      </c>
      <c r="F151" s="38">
        <f t="shared" ref="F151:F165" si="26">E151*1.2</f>
        <v>25.977600000000002</v>
      </c>
      <c r="H151" s="26"/>
    </row>
    <row r="152" spans="1:8" ht="19.5" customHeight="1" x14ac:dyDescent="0.2">
      <c r="A152" s="13" t="s">
        <v>263</v>
      </c>
      <c r="B152" s="3" t="s">
        <v>264</v>
      </c>
      <c r="C152" s="30">
        <v>1423.4</v>
      </c>
      <c r="D152" s="39">
        <f t="shared" si="23"/>
        <v>1722.3140000000001</v>
      </c>
      <c r="E152" s="40">
        <f t="shared" si="24"/>
        <v>56.936000000000007</v>
      </c>
      <c r="F152" s="38">
        <f t="shared" si="26"/>
        <v>68.3232</v>
      </c>
      <c r="H152" s="26"/>
    </row>
    <row r="153" spans="1:8" ht="19.5" customHeight="1" x14ac:dyDescent="0.2">
      <c r="A153" s="13" t="s">
        <v>253</v>
      </c>
      <c r="B153" s="3" t="s">
        <v>245</v>
      </c>
      <c r="C153" s="30">
        <v>2787.4</v>
      </c>
      <c r="D153" s="39">
        <f t="shared" si="23"/>
        <v>3372.7539999999999</v>
      </c>
      <c r="E153" s="40">
        <f t="shared" si="24"/>
        <v>111.49600000000001</v>
      </c>
      <c r="F153" s="38">
        <f t="shared" si="26"/>
        <v>133.79519999999999</v>
      </c>
      <c r="H153" s="26"/>
    </row>
    <row r="154" spans="1:8" ht="19.5" customHeight="1" x14ac:dyDescent="0.2">
      <c r="A154" s="13" t="s">
        <v>254</v>
      </c>
      <c r="B154" s="3" t="s">
        <v>246</v>
      </c>
      <c r="C154" s="30">
        <v>2787.4</v>
      </c>
      <c r="D154" s="39">
        <f t="shared" si="23"/>
        <v>3372.7539999999999</v>
      </c>
      <c r="E154" s="40">
        <f t="shared" si="24"/>
        <v>111.49600000000001</v>
      </c>
      <c r="F154" s="38">
        <f t="shared" si="26"/>
        <v>133.79519999999999</v>
      </c>
      <c r="H154" s="26"/>
    </row>
    <row r="155" spans="1:8" ht="19.5" customHeight="1" x14ac:dyDescent="0.2">
      <c r="A155" s="13" t="s">
        <v>255</v>
      </c>
      <c r="B155" s="3" t="s">
        <v>247</v>
      </c>
      <c r="C155" s="30">
        <v>2787.4</v>
      </c>
      <c r="D155" s="39">
        <f t="shared" si="23"/>
        <v>3372.7539999999999</v>
      </c>
      <c r="E155" s="40">
        <f t="shared" si="24"/>
        <v>111.49600000000001</v>
      </c>
      <c r="F155" s="38">
        <f t="shared" si="26"/>
        <v>133.79519999999999</v>
      </c>
      <c r="H155" s="26"/>
    </row>
    <row r="156" spans="1:8" ht="19.5" customHeight="1" x14ac:dyDescent="0.2">
      <c r="A156" s="13" t="s">
        <v>256</v>
      </c>
      <c r="B156" s="3" t="s">
        <v>248</v>
      </c>
      <c r="C156" s="30">
        <v>2787.4</v>
      </c>
      <c r="D156" s="39">
        <f t="shared" si="23"/>
        <v>3372.7539999999999</v>
      </c>
      <c r="E156" s="40">
        <f t="shared" si="24"/>
        <v>111.49600000000001</v>
      </c>
      <c r="F156" s="38">
        <f t="shared" si="26"/>
        <v>133.79519999999999</v>
      </c>
      <c r="H156" s="26"/>
    </row>
    <row r="157" spans="1:8" ht="19.5" customHeight="1" x14ac:dyDescent="0.2">
      <c r="A157" s="13" t="s">
        <v>257</v>
      </c>
      <c r="B157" s="3" t="s">
        <v>249</v>
      </c>
      <c r="C157" s="30">
        <v>2787.4</v>
      </c>
      <c r="D157" s="39">
        <f t="shared" si="23"/>
        <v>3372.7539999999999</v>
      </c>
      <c r="E157" s="40">
        <f t="shared" si="24"/>
        <v>111.49600000000001</v>
      </c>
      <c r="F157" s="38">
        <f t="shared" si="26"/>
        <v>133.79519999999999</v>
      </c>
      <c r="H157" s="26"/>
    </row>
    <row r="158" spans="1:8" ht="19.5" customHeight="1" x14ac:dyDescent="0.2">
      <c r="A158" s="13" t="s">
        <v>258</v>
      </c>
      <c r="B158" s="3" t="s">
        <v>250</v>
      </c>
      <c r="C158" s="30">
        <v>2787.4</v>
      </c>
      <c r="D158" s="39">
        <f t="shared" si="23"/>
        <v>3372.7539999999999</v>
      </c>
      <c r="E158" s="40">
        <f t="shared" si="24"/>
        <v>111.49600000000001</v>
      </c>
      <c r="F158" s="38">
        <f t="shared" si="26"/>
        <v>133.79519999999999</v>
      </c>
      <c r="H158" s="26"/>
    </row>
    <row r="159" spans="1:8" ht="19.5" customHeight="1" x14ac:dyDescent="0.2">
      <c r="A159" s="13" t="s">
        <v>259</v>
      </c>
      <c r="B159" s="3" t="s">
        <v>251</v>
      </c>
      <c r="C159" s="30">
        <v>2787.4</v>
      </c>
      <c r="D159" s="39">
        <f t="shared" si="23"/>
        <v>3372.7539999999999</v>
      </c>
      <c r="E159" s="40">
        <f t="shared" si="24"/>
        <v>111.49600000000001</v>
      </c>
      <c r="F159" s="38">
        <f t="shared" si="26"/>
        <v>133.79519999999999</v>
      </c>
      <c r="H159" s="26"/>
    </row>
    <row r="160" spans="1:8" ht="19.5" customHeight="1" x14ac:dyDescent="0.2">
      <c r="A160" s="13" t="s">
        <v>260</v>
      </c>
      <c r="B160" s="3" t="s">
        <v>252</v>
      </c>
      <c r="C160" s="30">
        <v>2787.4</v>
      </c>
      <c r="D160" s="39">
        <f t="shared" si="23"/>
        <v>3372.7539999999999</v>
      </c>
      <c r="E160" s="40">
        <f t="shared" si="24"/>
        <v>111.49600000000001</v>
      </c>
      <c r="F160" s="38">
        <f t="shared" si="26"/>
        <v>133.79519999999999</v>
      </c>
      <c r="H160" s="26"/>
    </row>
    <row r="161" spans="1:8" ht="19.5" customHeight="1" x14ac:dyDescent="0.2">
      <c r="A161" s="13" t="s">
        <v>126</v>
      </c>
      <c r="B161" s="11" t="s">
        <v>234</v>
      </c>
      <c r="C161" s="30">
        <f t="shared" si="25"/>
        <v>738.1395</v>
      </c>
      <c r="D161" s="39">
        <f t="shared" si="23"/>
        <v>893.14879499999995</v>
      </c>
      <c r="E161" s="40">
        <f t="shared" si="24"/>
        <v>29.525580000000001</v>
      </c>
      <c r="F161" s="38">
        <f t="shared" si="26"/>
        <v>35.430695999999998</v>
      </c>
      <c r="H161" s="26">
        <v>702.99</v>
      </c>
    </row>
    <row r="162" spans="1:8" ht="19.5" customHeight="1" x14ac:dyDescent="0.2">
      <c r="A162" s="13" t="s">
        <v>172</v>
      </c>
      <c r="B162" s="11" t="s">
        <v>278</v>
      </c>
      <c r="C162" s="30">
        <f t="shared" si="25"/>
        <v>1550.4300000000003</v>
      </c>
      <c r="D162" s="39">
        <f t="shared" si="23"/>
        <v>1876.0203000000004</v>
      </c>
      <c r="E162" s="40">
        <f t="shared" si="24"/>
        <v>62.01720000000001</v>
      </c>
      <c r="F162" s="38">
        <f>E162*1.2</f>
        <v>74.420640000000006</v>
      </c>
      <c r="H162" s="26">
        <v>1476.6000000000001</v>
      </c>
    </row>
    <row r="163" spans="1:8" ht="19.5" customHeight="1" x14ac:dyDescent="0.2">
      <c r="A163" s="13" t="s">
        <v>265</v>
      </c>
      <c r="B163" s="3" t="s">
        <v>266</v>
      </c>
      <c r="C163" s="30">
        <v>541.20000000000005</v>
      </c>
      <c r="D163" s="39">
        <f t="shared" si="23"/>
        <v>654.85200000000009</v>
      </c>
      <c r="E163" s="40">
        <f t="shared" si="24"/>
        <v>21.648000000000003</v>
      </c>
      <c r="F163" s="38">
        <f t="shared" ref="F163" si="27">E163*1.2</f>
        <v>25.977600000000002</v>
      </c>
      <c r="H163" s="26"/>
    </row>
    <row r="164" spans="1:8" ht="19.5" customHeight="1" x14ac:dyDescent="0.2">
      <c r="A164" s="13" t="s">
        <v>267</v>
      </c>
      <c r="B164" s="3" t="s">
        <v>268</v>
      </c>
      <c r="C164" s="30">
        <v>1423.4</v>
      </c>
      <c r="D164" s="39">
        <f t="shared" si="23"/>
        <v>1722.3140000000001</v>
      </c>
      <c r="E164" s="40">
        <f t="shared" si="24"/>
        <v>56.936000000000007</v>
      </c>
      <c r="F164" s="38">
        <f>E164*1.2</f>
        <v>68.3232</v>
      </c>
      <c r="H164" s="26"/>
    </row>
    <row r="165" spans="1:8" ht="19.5" customHeight="1" x14ac:dyDescent="0.2">
      <c r="A165" s="3" t="s">
        <v>122</v>
      </c>
      <c r="B165" s="11" t="s">
        <v>235</v>
      </c>
      <c r="C165" s="30">
        <f t="shared" si="25"/>
        <v>738.1395</v>
      </c>
      <c r="D165" s="39">
        <f t="shared" si="23"/>
        <v>893.14879499999995</v>
      </c>
      <c r="E165" s="40">
        <f t="shared" si="24"/>
        <v>29.525580000000001</v>
      </c>
      <c r="F165" s="38">
        <f t="shared" si="26"/>
        <v>35.430695999999998</v>
      </c>
      <c r="H165" s="26">
        <v>702.99</v>
      </c>
    </row>
    <row r="166" spans="1:8" ht="19.5" customHeight="1" x14ac:dyDescent="0.2">
      <c r="A166" s="3" t="s">
        <v>173</v>
      </c>
      <c r="B166" s="11" t="s">
        <v>279</v>
      </c>
      <c r="C166" s="30">
        <f t="shared" si="25"/>
        <v>1550.4300000000003</v>
      </c>
      <c r="D166" s="39">
        <f t="shared" si="23"/>
        <v>1876.0203000000004</v>
      </c>
      <c r="E166" s="40">
        <f t="shared" si="24"/>
        <v>62.01720000000001</v>
      </c>
      <c r="F166" s="38">
        <f>E166*1.2</f>
        <v>74.420640000000006</v>
      </c>
      <c r="H166" s="26">
        <v>1476.6000000000001</v>
      </c>
    </row>
    <row r="167" spans="1:8" ht="19.5" customHeight="1" x14ac:dyDescent="0.2">
      <c r="A167" s="13" t="s">
        <v>269</v>
      </c>
      <c r="B167" s="3" t="s">
        <v>270</v>
      </c>
      <c r="C167" s="30">
        <v>541.20000000000005</v>
      </c>
      <c r="D167" s="39">
        <f t="shared" si="23"/>
        <v>654.85200000000009</v>
      </c>
      <c r="E167" s="40">
        <f t="shared" si="24"/>
        <v>21.648000000000003</v>
      </c>
      <c r="F167" s="38">
        <f t="shared" ref="F167:F171" si="28">E167*1.2</f>
        <v>25.977600000000002</v>
      </c>
      <c r="H167" s="26">
        <v>856</v>
      </c>
    </row>
    <row r="168" spans="1:8" ht="19.5" customHeight="1" x14ac:dyDescent="0.2">
      <c r="A168" s="13" t="s">
        <v>272</v>
      </c>
      <c r="B168" s="3" t="s">
        <v>271</v>
      </c>
      <c r="C168" s="30">
        <v>1423.4</v>
      </c>
      <c r="D168" s="39">
        <f t="shared" si="23"/>
        <v>1722.3140000000001</v>
      </c>
      <c r="E168" s="40">
        <f t="shared" si="24"/>
        <v>56.936000000000007</v>
      </c>
      <c r="F168" s="38">
        <f t="shared" si="28"/>
        <v>68.3232</v>
      </c>
      <c r="H168" s="26">
        <v>856</v>
      </c>
    </row>
    <row r="169" spans="1:8" ht="19.5" customHeight="1" x14ac:dyDescent="0.2">
      <c r="A169" s="3" t="s">
        <v>179</v>
      </c>
      <c r="B169" s="3" t="s">
        <v>180</v>
      </c>
      <c r="C169" s="30">
        <f t="shared" ref="C169:C171" si="29">H167*1.05</f>
        <v>898.80000000000007</v>
      </c>
      <c r="D169" s="39">
        <f t="shared" si="23"/>
        <v>1087.548</v>
      </c>
      <c r="E169" s="40">
        <f t="shared" si="24"/>
        <v>35.952000000000005</v>
      </c>
      <c r="F169" s="38">
        <f t="shared" si="28"/>
        <v>43.142400000000002</v>
      </c>
      <c r="H169" s="26">
        <v>856</v>
      </c>
    </row>
    <row r="170" spans="1:8" ht="19.5" customHeight="1" x14ac:dyDescent="0.2">
      <c r="A170" s="3" t="s">
        <v>181</v>
      </c>
      <c r="B170" s="3" t="s">
        <v>183</v>
      </c>
      <c r="C170" s="30">
        <f t="shared" si="29"/>
        <v>898.80000000000007</v>
      </c>
      <c r="D170" s="39">
        <f t="shared" si="23"/>
        <v>1087.548</v>
      </c>
      <c r="E170" s="40">
        <f t="shared" si="24"/>
        <v>35.952000000000005</v>
      </c>
      <c r="F170" s="38">
        <f t="shared" si="28"/>
        <v>43.142400000000002</v>
      </c>
      <c r="H170" s="26">
        <v>875.47400000000005</v>
      </c>
    </row>
    <row r="171" spans="1:8" ht="19.5" customHeight="1" x14ac:dyDescent="0.2">
      <c r="A171" s="3" t="s">
        <v>182</v>
      </c>
      <c r="B171" s="3" t="s">
        <v>184</v>
      </c>
      <c r="C171" s="30">
        <f t="shared" si="29"/>
        <v>898.80000000000007</v>
      </c>
      <c r="D171" s="39">
        <f t="shared" si="23"/>
        <v>1087.548</v>
      </c>
      <c r="E171" s="40">
        <f t="shared" si="24"/>
        <v>35.952000000000005</v>
      </c>
      <c r="F171" s="38">
        <f t="shared" si="28"/>
        <v>43.142400000000002</v>
      </c>
      <c r="H171" s="26">
        <v>1848.211</v>
      </c>
    </row>
    <row r="172" spans="1:8" ht="19.5" customHeight="1" x14ac:dyDescent="0.2">
      <c r="A172" s="49"/>
      <c r="B172" s="49"/>
      <c r="C172" s="51"/>
      <c r="D172" s="52"/>
      <c r="E172" s="53"/>
      <c r="F172" s="52"/>
      <c r="H172" s="26"/>
    </row>
    <row r="173" spans="1:8" ht="30" customHeight="1" x14ac:dyDescent="0.2">
      <c r="A173" s="58" t="s">
        <v>443</v>
      </c>
      <c r="B173" s="58"/>
      <c r="C173" s="58"/>
      <c r="D173" s="58"/>
      <c r="E173" s="58"/>
      <c r="F173" s="58"/>
    </row>
    <row r="174" spans="1:8" ht="32.25" customHeight="1" x14ac:dyDescent="0.2">
      <c r="A174" s="47" t="s">
        <v>0</v>
      </c>
      <c r="B174" s="48" t="s">
        <v>1</v>
      </c>
      <c r="C174" s="48" t="s">
        <v>11</v>
      </c>
      <c r="D174" s="48" t="s">
        <v>12</v>
      </c>
      <c r="E174" s="48" t="s">
        <v>13</v>
      </c>
      <c r="F174" s="48" t="s">
        <v>14</v>
      </c>
    </row>
    <row r="175" spans="1:8" ht="32.1" customHeight="1" x14ac:dyDescent="0.2">
      <c r="A175" s="3" t="s">
        <v>177</v>
      </c>
      <c r="B175" s="11" t="s">
        <v>239</v>
      </c>
      <c r="C175" s="37">
        <v>919.2</v>
      </c>
      <c r="D175" s="39">
        <f t="shared" ref="D175:D179" si="30">C175*1.21</f>
        <v>1112.232</v>
      </c>
      <c r="E175" s="42">
        <f t="shared" ref="E175:E179" si="31">C175/25</f>
        <v>36.768000000000001</v>
      </c>
      <c r="F175" s="39">
        <f t="shared" ref="F175:F179" si="32">E175*1.2</f>
        <v>44.121600000000001</v>
      </c>
      <c r="H175" s="26">
        <v>1476.8140000000001</v>
      </c>
    </row>
    <row r="176" spans="1:8" ht="32.1" customHeight="1" x14ac:dyDescent="0.2">
      <c r="A176" s="3" t="s">
        <v>178</v>
      </c>
      <c r="B176" s="11" t="s">
        <v>280</v>
      </c>
      <c r="C176" s="37">
        <v>1940.6</v>
      </c>
      <c r="D176" s="39">
        <f t="shared" si="30"/>
        <v>2348.1259999999997</v>
      </c>
      <c r="E176" s="42">
        <f t="shared" si="31"/>
        <v>77.623999999999995</v>
      </c>
      <c r="F176" s="39">
        <f t="shared" si="32"/>
        <v>93.148799999999994</v>
      </c>
      <c r="H176" s="26"/>
    </row>
    <row r="177" spans="1:8" ht="32.1" customHeight="1" x14ac:dyDescent="0.2">
      <c r="A177" s="3" t="s">
        <v>192</v>
      </c>
      <c r="B177" s="11" t="s">
        <v>241</v>
      </c>
      <c r="C177" s="30">
        <f t="shared" ref="C177" si="33">H175*1.05</f>
        <v>1550.6547</v>
      </c>
      <c r="D177" s="39">
        <f t="shared" si="30"/>
        <v>1876.292187</v>
      </c>
      <c r="E177" s="40">
        <f t="shared" si="31"/>
        <v>62.026188000000005</v>
      </c>
      <c r="F177" s="38">
        <f t="shared" si="32"/>
        <v>74.431425599999997</v>
      </c>
      <c r="H177" s="26"/>
    </row>
    <row r="178" spans="1:8" ht="32.1" customHeight="1" x14ac:dyDescent="0.2">
      <c r="A178" s="3" t="s">
        <v>243</v>
      </c>
      <c r="B178" s="11" t="s">
        <v>242</v>
      </c>
      <c r="C178" s="30">
        <v>3000</v>
      </c>
      <c r="D178" s="39">
        <f t="shared" si="30"/>
        <v>3630</v>
      </c>
      <c r="E178" s="40">
        <f t="shared" si="31"/>
        <v>120</v>
      </c>
      <c r="F178" s="38">
        <f t="shared" si="32"/>
        <v>144</v>
      </c>
      <c r="H178" s="26">
        <v>2175.4169999999999</v>
      </c>
    </row>
    <row r="179" spans="1:8" ht="32.1" customHeight="1" x14ac:dyDescent="0.2">
      <c r="A179" s="3" t="s">
        <v>244</v>
      </c>
      <c r="B179" s="11" t="s">
        <v>281</v>
      </c>
      <c r="C179" s="30">
        <v>3000</v>
      </c>
      <c r="D179" s="39">
        <f t="shared" si="30"/>
        <v>3630</v>
      </c>
      <c r="E179" s="40">
        <f t="shared" si="31"/>
        <v>120</v>
      </c>
      <c r="F179" s="38">
        <f t="shared" si="32"/>
        <v>144</v>
      </c>
      <c r="H179" s="26">
        <v>4412.68</v>
      </c>
    </row>
    <row r="180" spans="1:8" ht="18" customHeight="1" x14ac:dyDescent="0.2">
      <c r="A180" s="20"/>
      <c r="B180" s="21"/>
      <c r="C180" s="22"/>
      <c r="D180" s="23"/>
      <c r="E180" s="24"/>
      <c r="F180" s="23"/>
    </row>
    <row r="181" spans="1:8" ht="69.95" customHeight="1" x14ac:dyDescent="0.2">
      <c r="A181" s="59" t="s">
        <v>444</v>
      </c>
      <c r="B181" s="58"/>
      <c r="C181" s="58"/>
      <c r="D181" s="58"/>
      <c r="E181" s="58"/>
      <c r="F181" s="58"/>
    </row>
    <row r="182" spans="1:8" ht="32.25" customHeight="1" thickBot="1" x14ac:dyDescent="0.25">
      <c r="A182" s="43" t="s">
        <v>0</v>
      </c>
      <c r="B182" s="44" t="s">
        <v>1</v>
      </c>
      <c r="C182" s="44" t="s">
        <v>11</v>
      </c>
      <c r="D182" s="44" t="s">
        <v>12</v>
      </c>
      <c r="E182" s="44" t="s">
        <v>13</v>
      </c>
      <c r="F182" s="44" t="s">
        <v>14</v>
      </c>
    </row>
    <row r="183" spans="1:8" ht="19.5" customHeight="1" thickTop="1" x14ac:dyDescent="0.2">
      <c r="A183" s="3" t="s">
        <v>95</v>
      </c>
      <c r="B183" s="3" t="s">
        <v>236</v>
      </c>
      <c r="C183" s="30">
        <v>2284.1999999999998</v>
      </c>
      <c r="D183" s="39">
        <f t="shared" ref="D183:D196" si="34">C183*1.21</f>
        <v>2763.8819999999996</v>
      </c>
      <c r="E183" s="40">
        <f t="shared" ref="E183:E196" si="35">C183/25</f>
        <v>91.367999999999995</v>
      </c>
      <c r="F183" s="38">
        <f t="shared" ref="F183:F196" si="36">E183*1.2</f>
        <v>109.6416</v>
      </c>
      <c r="H183" s="26">
        <v>2175.4169999999999</v>
      </c>
    </row>
    <row r="184" spans="1:8" ht="19.5" customHeight="1" x14ac:dyDescent="0.2">
      <c r="A184" s="3" t="s">
        <v>174</v>
      </c>
      <c r="B184" s="11" t="s">
        <v>282</v>
      </c>
      <c r="C184" s="30">
        <v>4633.3</v>
      </c>
      <c r="D184" s="39">
        <f t="shared" si="34"/>
        <v>5606.2929999999997</v>
      </c>
      <c r="E184" s="40">
        <f t="shared" si="35"/>
        <v>185.33199999999999</v>
      </c>
      <c r="F184" s="38">
        <f>E184*1.2</f>
        <v>222.39839999999998</v>
      </c>
      <c r="H184" s="26">
        <v>4412.68</v>
      </c>
    </row>
    <row r="185" spans="1:8" ht="19.5" customHeight="1" x14ac:dyDescent="0.2">
      <c r="A185" s="3" t="s">
        <v>127</v>
      </c>
      <c r="B185" s="11" t="s">
        <v>237</v>
      </c>
      <c r="C185" s="30">
        <f t="shared" ref="C185:C188" si="37">H183*1.05</f>
        <v>2284.1878499999998</v>
      </c>
      <c r="D185" s="39">
        <f t="shared" si="34"/>
        <v>2763.8672984999998</v>
      </c>
      <c r="E185" s="40">
        <f t="shared" si="35"/>
        <v>91.367513999999986</v>
      </c>
      <c r="F185" s="38">
        <f t="shared" si="36"/>
        <v>109.64101679999997</v>
      </c>
      <c r="H185" s="26">
        <v>2175.4169999999999</v>
      </c>
    </row>
    <row r="186" spans="1:8" ht="19.5" customHeight="1" x14ac:dyDescent="0.2">
      <c r="A186" s="3" t="s">
        <v>175</v>
      </c>
      <c r="B186" s="11" t="s">
        <v>283</v>
      </c>
      <c r="C186" s="30">
        <f t="shared" si="37"/>
        <v>4633.3140000000003</v>
      </c>
      <c r="D186" s="39">
        <f t="shared" si="34"/>
        <v>5606.3099400000001</v>
      </c>
      <c r="E186" s="40">
        <f t="shared" si="35"/>
        <v>185.33256</v>
      </c>
      <c r="F186" s="38">
        <f>E186*1.2</f>
        <v>222.39907199999999</v>
      </c>
      <c r="H186" s="26">
        <v>4412.68</v>
      </c>
    </row>
    <row r="187" spans="1:8" ht="19.5" customHeight="1" x14ac:dyDescent="0.2">
      <c r="A187" s="3" t="s">
        <v>96</v>
      </c>
      <c r="B187" s="11" t="s">
        <v>238</v>
      </c>
      <c r="C187" s="30">
        <f t="shared" si="37"/>
        <v>2284.1878499999998</v>
      </c>
      <c r="D187" s="39">
        <f t="shared" si="34"/>
        <v>2763.8672984999998</v>
      </c>
      <c r="E187" s="40">
        <f t="shared" si="35"/>
        <v>91.367513999999986</v>
      </c>
      <c r="F187" s="38">
        <f>E187*1.2</f>
        <v>109.64101679999997</v>
      </c>
      <c r="H187" s="26">
        <v>2175.4169999999999</v>
      </c>
    </row>
    <row r="188" spans="1:8" ht="19.5" customHeight="1" x14ac:dyDescent="0.2">
      <c r="A188" s="3" t="s">
        <v>176</v>
      </c>
      <c r="B188" s="11" t="s">
        <v>284</v>
      </c>
      <c r="C188" s="30">
        <f t="shared" si="37"/>
        <v>4633.3140000000003</v>
      </c>
      <c r="D188" s="39">
        <f t="shared" si="34"/>
        <v>5606.3099400000001</v>
      </c>
      <c r="E188" s="40">
        <f t="shared" si="35"/>
        <v>185.33256</v>
      </c>
      <c r="F188" s="38">
        <f t="shared" si="36"/>
        <v>222.39907199999999</v>
      </c>
      <c r="H188" s="26">
        <v>2175.4169999999999</v>
      </c>
    </row>
    <row r="189" spans="1:8" ht="19.5" customHeight="1" x14ac:dyDescent="0.2">
      <c r="A189" s="3" t="s">
        <v>185</v>
      </c>
      <c r="B189" s="3" t="s">
        <v>186</v>
      </c>
      <c r="C189" s="30">
        <v>2284.1999999999998</v>
      </c>
      <c r="D189" s="39">
        <f t="shared" si="34"/>
        <v>2763.8819999999996</v>
      </c>
      <c r="E189" s="40">
        <f t="shared" si="35"/>
        <v>91.367999999999995</v>
      </c>
      <c r="F189" s="38">
        <f t="shared" si="36"/>
        <v>109.6416</v>
      </c>
      <c r="H189" s="26">
        <v>2175.4169999999999</v>
      </c>
    </row>
    <row r="190" spans="1:8" ht="19.5" customHeight="1" x14ac:dyDescent="0.2">
      <c r="A190" s="3" t="s">
        <v>187</v>
      </c>
      <c r="B190" s="3" t="s">
        <v>188</v>
      </c>
      <c r="C190" s="30">
        <f>H187*1.05</f>
        <v>2284.1878499999998</v>
      </c>
      <c r="D190" s="39">
        <f t="shared" si="34"/>
        <v>2763.8672984999998</v>
      </c>
      <c r="E190" s="40">
        <f t="shared" si="35"/>
        <v>91.367513999999986</v>
      </c>
      <c r="F190" s="38">
        <f t="shared" si="36"/>
        <v>109.64101679999997</v>
      </c>
      <c r="H190" s="36" t="s">
        <v>230</v>
      </c>
    </row>
    <row r="191" spans="1:8" ht="19.5" customHeight="1" x14ac:dyDescent="0.2">
      <c r="A191" s="3" t="s">
        <v>190</v>
      </c>
      <c r="B191" s="3" t="s">
        <v>189</v>
      </c>
      <c r="C191" s="30">
        <f>H189*1.05</f>
        <v>2284.1878499999998</v>
      </c>
      <c r="D191" s="39">
        <f t="shared" si="34"/>
        <v>2763.8672984999998</v>
      </c>
      <c r="E191" s="40">
        <f t="shared" si="35"/>
        <v>91.367513999999986</v>
      </c>
      <c r="F191" s="38">
        <f t="shared" si="36"/>
        <v>109.64101679999997</v>
      </c>
      <c r="H191" s="26"/>
    </row>
    <row r="192" spans="1:8" ht="19.5" customHeight="1" x14ac:dyDescent="0.2">
      <c r="A192" s="3" t="s">
        <v>275</v>
      </c>
      <c r="B192" s="3" t="s">
        <v>273</v>
      </c>
      <c r="C192" s="30">
        <v>4867.8</v>
      </c>
      <c r="D192" s="39">
        <f t="shared" si="34"/>
        <v>5890.0380000000005</v>
      </c>
      <c r="E192" s="40">
        <f t="shared" si="35"/>
        <v>194.71200000000002</v>
      </c>
      <c r="F192" s="38">
        <f t="shared" si="36"/>
        <v>233.65440000000001</v>
      </c>
      <c r="H192" s="26">
        <v>243.21100000000001</v>
      </c>
    </row>
    <row r="193" spans="1:8" ht="19.5" customHeight="1" x14ac:dyDescent="0.2">
      <c r="A193" s="3" t="s">
        <v>276</v>
      </c>
      <c r="B193" s="3" t="s">
        <v>274</v>
      </c>
      <c r="C193" s="30">
        <v>4867.8</v>
      </c>
      <c r="D193" s="39">
        <f t="shared" si="34"/>
        <v>5890.0380000000005</v>
      </c>
      <c r="E193" s="40">
        <f t="shared" si="35"/>
        <v>194.71200000000002</v>
      </c>
      <c r="F193" s="38">
        <f t="shared" si="36"/>
        <v>233.65440000000001</v>
      </c>
      <c r="H193" s="26"/>
    </row>
    <row r="194" spans="1:8" ht="19.5" customHeight="1" x14ac:dyDescent="0.2">
      <c r="A194" s="3" t="s">
        <v>505</v>
      </c>
      <c r="B194" s="3" t="s">
        <v>506</v>
      </c>
      <c r="C194" s="30">
        <v>4937.1000000000004</v>
      </c>
      <c r="D194" s="39">
        <f t="shared" si="34"/>
        <v>5973.8910000000005</v>
      </c>
      <c r="E194" s="40">
        <f t="shared" si="35"/>
        <v>197.48400000000001</v>
      </c>
      <c r="F194" s="38">
        <f t="shared" si="36"/>
        <v>236.98079999999999</v>
      </c>
      <c r="H194" s="26"/>
    </row>
    <row r="195" spans="1:8" ht="19.5" customHeight="1" x14ac:dyDescent="0.2">
      <c r="A195" s="3" t="s">
        <v>508</v>
      </c>
      <c r="B195" s="3" t="s">
        <v>507</v>
      </c>
      <c r="C195" s="30">
        <v>4937.1000000000004</v>
      </c>
      <c r="D195" s="39">
        <f t="shared" si="34"/>
        <v>5973.8910000000005</v>
      </c>
      <c r="E195" s="40">
        <f t="shared" si="35"/>
        <v>197.48400000000001</v>
      </c>
      <c r="F195" s="38">
        <f t="shared" si="36"/>
        <v>236.98079999999999</v>
      </c>
      <c r="H195" s="26"/>
    </row>
    <row r="196" spans="1:8" ht="19.5" customHeight="1" x14ac:dyDescent="0.2">
      <c r="A196" s="3" t="s">
        <v>285</v>
      </c>
      <c r="B196" s="11" t="s">
        <v>450</v>
      </c>
      <c r="C196" s="30">
        <v>4531.3999999999996</v>
      </c>
      <c r="D196" s="39">
        <f t="shared" si="34"/>
        <v>5482.9939999999997</v>
      </c>
      <c r="E196" s="40">
        <f t="shared" si="35"/>
        <v>181.25599999999997</v>
      </c>
      <c r="F196" s="38">
        <f t="shared" si="36"/>
        <v>217.50719999999995</v>
      </c>
      <c r="H196" s="26"/>
    </row>
    <row r="197" spans="1:8" ht="18" customHeight="1" x14ac:dyDescent="0.2">
      <c r="A197" s="20"/>
      <c r="B197" s="21"/>
      <c r="C197" s="22"/>
      <c r="D197" s="23"/>
      <c r="E197" s="24"/>
      <c r="F197" s="23"/>
    </row>
    <row r="198" spans="1:8" ht="69.95" customHeight="1" x14ac:dyDescent="0.2">
      <c r="A198" s="59" t="s">
        <v>445</v>
      </c>
      <c r="B198" s="58"/>
      <c r="C198" s="58"/>
      <c r="D198" s="58"/>
      <c r="E198" s="58"/>
      <c r="F198" s="58"/>
    </row>
    <row r="199" spans="1:8" ht="32.25" customHeight="1" thickBot="1" x14ac:dyDescent="0.25">
      <c r="A199" s="43" t="s">
        <v>0</v>
      </c>
      <c r="B199" s="44" t="s">
        <v>1</v>
      </c>
      <c r="C199" s="44" t="s">
        <v>11</v>
      </c>
      <c r="D199" s="44" t="s">
        <v>12</v>
      </c>
      <c r="E199" s="44" t="s">
        <v>13</v>
      </c>
      <c r="F199" s="44" t="s">
        <v>14</v>
      </c>
    </row>
    <row r="200" spans="1:8" ht="32.1" customHeight="1" thickTop="1" x14ac:dyDescent="0.2">
      <c r="A200" s="3" t="s">
        <v>191</v>
      </c>
      <c r="B200" s="11" t="s">
        <v>240</v>
      </c>
      <c r="C200" s="30">
        <v>3704.7</v>
      </c>
      <c r="D200" s="39">
        <f t="shared" ref="D200:D203" si="38">C200*1.21</f>
        <v>4482.6869999999999</v>
      </c>
      <c r="E200" s="40">
        <f t="shared" ref="E200:E203" si="39">C200/25</f>
        <v>148.18799999999999</v>
      </c>
      <c r="F200" s="38">
        <f t="shared" ref="F200:F203" si="40">E200*1.2</f>
        <v>177.82559999999998</v>
      </c>
      <c r="H200" s="26"/>
    </row>
    <row r="201" spans="1:8" ht="32.1" customHeight="1" x14ac:dyDescent="0.2">
      <c r="A201" s="3" t="s">
        <v>446</v>
      </c>
      <c r="B201" s="11" t="s">
        <v>447</v>
      </c>
      <c r="C201" s="30">
        <v>5818.2</v>
      </c>
      <c r="D201" s="39">
        <f t="shared" si="38"/>
        <v>7040.0219999999999</v>
      </c>
      <c r="E201" s="40">
        <f t="shared" si="39"/>
        <v>232.72799999999998</v>
      </c>
      <c r="F201" s="38">
        <f t="shared" si="40"/>
        <v>279.27359999999999</v>
      </c>
      <c r="H201" s="26"/>
    </row>
    <row r="202" spans="1:8" ht="32.1" customHeight="1" x14ac:dyDescent="0.2">
      <c r="A202" s="3" t="s">
        <v>448</v>
      </c>
      <c r="B202" s="11" t="s">
        <v>449</v>
      </c>
      <c r="C202" s="30">
        <v>5818.2</v>
      </c>
      <c r="D202" s="39">
        <f t="shared" si="38"/>
        <v>7040.0219999999999</v>
      </c>
      <c r="E202" s="40">
        <f t="shared" si="39"/>
        <v>232.72799999999998</v>
      </c>
      <c r="F202" s="38">
        <f t="shared" si="40"/>
        <v>279.27359999999999</v>
      </c>
      <c r="H202" s="26"/>
    </row>
    <row r="203" spans="1:8" ht="19.5" customHeight="1" x14ac:dyDescent="0.2">
      <c r="A203" s="29" t="s">
        <v>228</v>
      </c>
      <c r="B203" s="11" t="s">
        <v>229</v>
      </c>
      <c r="C203" s="30">
        <v>255.4</v>
      </c>
      <c r="D203" s="39">
        <f t="shared" si="38"/>
        <v>309.03399999999999</v>
      </c>
      <c r="E203" s="40">
        <f t="shared" si="39"/>
        <v>10.216000000000001</v>
      </c>
      <c r="F203" s="38">
        <f t="shared" si="40"/>
        <v>12.259200000000002</v>
      </c>
    </row>
    <row r="204" spans="1:8" ht="18" customHeight="1" x14ac:dyDescent="0.2">
      <c r="A204" s="20"/>
      <c r="B204" s="21"/>
      <c r="C204" s="22"/>
      <c r="D204" s="23"/>
      <c r="E204" s="24"/>
      <c r="F204" s="23"/>
    </row>
    <row r="205" spans="1:8" ht="35.1" customHeight="1" x14ac:dyDescent="0.2">
      <c r="A205" s="59" t="s">
        <v>464</v>
      </c>
      <c r="B205" s="58"/>
      <c r="C205" s="58"/>
      <c r="D205" s="58"/>
      <c r="E205" s="58"/>
      <c r="F205" s="58"/>
    </row>
    <row r="206" spans="1:8" ht="32.25" customHeight="1" thickBot="1" x14ac:dyDescent="0.25">
      <c r="A206" s="43" t="s">
        <v>0</v>
      </c>
      <c r="B206" s="44" t="s">
        <v>1</v>
      </c>
      <c r="C206" s="44" t="s">
        <v>11</v>
      </c>
      <c r="D206" s="44" t="s">
        <v>12</v>
      </c>
      <c r="E206" s="44" t="s">
        <v>13</v>
      </c>
      <c r="F206" s="44" t="s">
        <v>14</v>
      </c>
    </row>
    <row r="207" spans="1:8" ht="19.5" customHeight="1" thickTop="1" x14ac:dyDescent="0.2">
      <c r="A207" s="3" t="s">
        <v>97</v>
      </c>
      <c r="B207" s="25" t="s">
        <v>451</v>
      </c>
      <c r="C207" s="30">
        <v>7912.4</v>
      </c>
      <c r="D207" s="39">
        <f t="shared" ref="D207:D211" si="41">C207*1.21</f>
        <v>9574.003999999999</v>
      </c>
      <c r="E207" s="40">
        <f t="shared" ref="E207:E211" si="42">C207/25</f>
        <v>316.49599999999998</v>
      </c>
      <c r="F207" s="38">
        <f t="shared" ref="F207:F211" si="43">E207*1.2</f>
        <v>379.79519999999997</v>
      </c>
      <c r="H207" s="26">
        <v>7198.2110000000002</v>
      </c>
    </row>
    <row r="208" spans="1:8" ht="19.5" customHeight="1" x14ac:dyDescent="0.2">
      <c r="A208" s="3" t="s">
        <v>98</v>
      </c>
      <c r="B208" s="25" t="s">
        <v>452</v>
      </c>
      <c r="C208" s="30">
        <v>8286</v>
      </c>
      <c r="D208" s="39">
        <f t="shared" si="41"/>
        <v>10026.06</v>
      </c>
      <c r="E208" s="40">
        <f t="shared" si="42"/>
        <v>331.44</v>
      </c>
      <c r="F208" s="38">
        <f t="shared" si="43"/>
        <v>397.72800000000001</v>
      </c>
      <c r="H208" s="26">
        <v>7551.9530000000004</v>
      </c>
    </row>
    <row r="209" spans="1:8" ht="19.5" customHeight="1" x14ac:dyDescent="0.2">
      <c r="A209" s="3" t="s">
        <v>99</v>
      </c>
      <c r="B209" s="25" t="s">
        <v>453</v>
      </c>
      <c r="C209" s="30">
        <f t="shared" ref="C209:C210" si="44">H207*1.05*1.15</f>
        <v>8691.8397825000011</v>
      </c>
      <c r="D209" s="39">
        <f t="shared" si="41"/>
        <v>10517.126136825002</v>
      </c>
      <c r="E209" s="40">
        <f t="shared" si="42"/>
        <v>347.67359130000006</v>
      </c>
      <c r="F209" s="38">
        <f t="shared" si="43"/>
        <v>417.20830956000003</v>
      </c>
      <c r="H209" s="26">
        <v>11164.273000000001</v>
      </c>
    </row>
    <row r="210" spans="1:8" ht="19.5" customHeight="1" x14ac:dyDescent="0.2">
      <c r="A210" s="3" t="s">
        <v>100</v>
      </c>
      <c r="B210" s="25" t="s">
        <v>454</v>
      </c>
      <c r="C210" s="30">
        <f t="shared" si="44"/>
        <v>9118.9832475000003</v>
      </c>
      <c r="D210" s="39">
        <f t="shared" si="41"/>
        <v>11033.969729475</v>
      </c>
      <c r="E210" s="40">
        <f t="shared" si="42"/>
        <v>364.75932990000001</v>
      </c>
      <c r="F210" s="38">
        <f t="shared" si="43"/>
        <v>437.71119587999999</v>
      </c>
      <c r="H210" s="26">
        <v>9448.7420000000002</v>
      </c>
    </row>
    <row r="211" spans="1:8" ht="19.5" customHeight="1" x14ac:dyDescent="0.2">
      <c r="A211" s="16" t="s">
        <v>144</v>
      </c>
      <c r="B211" s="2" t="s">
        <v>455</v>
      </c>
      <c r="C211" s="37">
        <v>5055.8</v>
      </c>
      <c r="D211" s="39">
        <f t="shared" si="41"/>
        <v>6117.518</v>
      </c>
      <c r="E211" s="40">
        <f t="shared" si="42"/>
        <v>202.232</v>
      </c>
      <c r="F211" s="38">
        <f t="shared" si="43"/>
        <v>242.67839999999998</v>
      </c>
      <c r="H211" s="19">
        <v>6154.7470000000003</v>
      </c>
    </row>
    <row r="212" spans="1:8" ht="19.5" customHeight="1" x14ac:dyDescent="0.2">
      <c r="A212" s="3" t="s">
        <v>201</v>
      </c>
      <c r="B212" s="25" t="s">
        <v>456</v>
      </c>
      <c r="C212" s="30">
        <v>9391.2000000000007</v>
      </c>
      <c r="D212" s="39">
        <f>C212*1.21</f>
        <v>11363.352000000001</v>
      </c>
      <c r="E212" s="40">
        <f>C212/25</f>
        <v>375.64800000000002</v>
      </c>
      <c r="F212" s="38">
        <f>E212*1.2</f>
        <v>450.77760000000001</v>
      </c>
      <c r="H212" s="26">
        <v>8197.4840000000004</v>
      </c>
    </row>
    <row r="213" spans="1:8" ht="19.5" customHeight="1" x14ac:dyDescent="0.2">
      <c r="A213" s="3" t="s">
        <v>202</v>
      </c>
      <c r="B213" s="25" t="s">
        <v>457</v>
      </c>
      <c r="C213" s="30">
        <v>9770.2999999999993</v>
      </c>
      <c r="D213" s="39">
        <f>C213*1.21</f>
        <v>11822.062999999998</v>
      </c>
      <c r="E213" s="40">
        <f>C213/25</f>
        <v>390.81199999999995</v>
      </c>
      <c r="F213" s="38">
        <f>E213*1.2</f>
        <v>468.97439999999995</v>
      </c>
      <c r="H213" s="26">
        <v>8511.4220000000005</v>
      </c>
    </row>
    <row r="214" spans="1:8" ht="19.5" customHeight="1" x14ac:dyDescent="0.2">
      <c r="A214" s="3" t="s">
        <v>203</v>
      </c>
      <c r="B214" s="2" t="s">
        <v>458</v>
      </c>
      <c r="C214" s="30">
        <f t="shared" ref="C214:C219" si="45">H212*1.05*1.15</f>
        <v>9898.4619299999995</v>
      </c>
      <c r="D214" s="39">
        <f t="shared" ref="D214:D219" si="46">C214*1.21</f>
        <v>11977.1389353</v>
      </c>
      <c r="E214" s="40">
        <f t="shared" ref="E214:E219" si="47">C214/25</f>
        <v>395.93847719999997</v>
      </c>
      <c r="F214" s="38">
        <f t="shared" ref="F214:F219" si="48">E214*1.2</f>
        <v>475.12617263999994</v>
      </c>
      <c r="H214" s="26">
        <v>12123.742</v>
      </c>
    </row>
    <row r="215" spans="1:8" ht="19.5" customHeight="1" x14ac:dyDescent="0.2">
      <c r="A215" s="3" t="s">
        <v>204</v>
      </c>
      <c r="B215" s="2" t="s">
        <v>459</v>
      </c>
      <c r="C215" s="37">
        <f t="shared" si="45"/>
        <v>10277.542065000001</v>
      </c>
      <c r="D215" s="39">
        <f t="shared" si="46"/>
        <v>12435.825898650002</v>
      </c>
      <c r="E215" s="42">
        <f t="shared" si="47"/>
        <v>411.10168260000006</v>
      </c>
      <c r="F215" s="39">
        <f t="shared" si="48"/>
        <v>493.32201912000005</v>
      </c>
      <c r="H215" s="36" t="s">
        <v>230</v>
      </c>
    </row>
    <row r="216" spans="1:8" ht="19.5" customHeight="1" x14ac:dyDescent="0.2">
      <c r="A216" s="3" t="s">
        <v>208</v>
      </c>
      <c r="B216" s="2" t="s">
        <v>460</v>
      </c>
      <c r="C216" s="30">
        <v>7859</v>
      </c>
      <c r="D216" s="39">
        <f t="shared" si="46"/>
        <v>9509.39</v>
      </c>
      <c r="E216" s="40">
        <f t="shared" si="47"/>
        <v>314.36</v>
      </c>
      <c r="F216" s="38">
        <f t="shared" si="48"/>
        <v>377.23200000000003</v>
      </c>
      <c r="H216" s="26">
        <v>6888.6600000000008</v>
      </c>
    </row>
    <row r="217" spans="1:8" ht="19.5" customHeight="1" x14ac:dyDescent="0.2">
      <c r="A217" s="3" t="s">
        <v>209</v>
      </c>
      <c r="B217" s="2" t="s">
        <v>461</v>
      </c>
      <c r="C217" s="30">
        <v>8179.3</v>
      </c>
      <c r="D217" s="39">
        <f t="shared" si="46"/>
        <v>9896.9529999999995</v>
      </c>
      <c r="E217" s="40">
        <f t="shared" si="47"/>
        <v>327.17200000000003</v>
      </c>
      <c r="F217" s="38">
        <f t="shared" si="48"/>
        <v>392.60640000000001</v>
      </c>
      <c r="H217" s="26">
        <v>7154.02</v>
      </c>
    </row>
    <row r="218" spans="1:8" ht="19.5" customHeight="1" x14ac:dyDescent="0.2">
      <c r="A218" s="3" t="s">
        <v>210</v>
      </c>
      <c r="B218" s="2" t="s">
        <v>462</v>
      </c>
      <c r="C218" s="30">
        <f t="shared" si="45"/>
        <v>8318.0569500000001</v>
      </c>
      <c r="D218" s="39">
        <f t="shared" si="46"/>
        <v>10064.8489095</v>
      </c>
      <c r="E218" s="40">
        <f t="shared" si="47"/>
        <v>332.72227800000002</v>
      </c>
      <c r="F218" s="38">
        <f t="shared" si="48"/>
        <v>399.26673360000001</v>
      </c>
      <c r="H218" s="26">
        <v>10005.784000000001</v>
      </c>
    </row>
    <row r="219" spans="1:8" ht="19.5" customHeight="1" x14ac:dyDescent="0.2">
      <c r="A219" s="3" t="s">
        <v>211</v>
      </c>
      <c r="B219" s="2" t="s">
        <v>463</v>
      </c>
      <c r="C219" s="30">
        <f t="shared" si="45"/>
        <v>8638.4791499999992</v>
      </c>
      <c r="D219" s="39">
        <f t="shared" si="46"/>
        <v>10452.559771499999</v>
      </c>
      <c r="E219" s="40">
        <f t="shared" si="47"/>
        <v>345.53916599999997</v>
      </c>
      <c r="F219" s="38">
        <f t="shared" si="48"/>
        <v>414.64699919999993</v>
      </c>
      <c r="H219" s="26">
        <v>10005.784000000001</v>
      </c>
    </row>
    <row r="220" spans="1:8" ht="18" customHeight="1" x14ac:dyDescent="0.2">
      <c r="A220" s="20"/>
      <c r="B220" s="21"/>
      <c r="C220" s="22"/>
      <c r="D220" s="23"/>
      <c r="E220" s="24"/>
      <c r="F220" s="23"/>
    </row>
    <row r="221" spans="1:8" ht="35.1" customHeight="1" x14ac:dyDescent="0.2">
      <c r="A221" s="59" t="s">
        <v>465</v>
      </c>
      <c r="B221" s="58"/>
      <c r="C221" s="58"/>
      <c r="D221" s="58"/>
      <c r="E221" s="58"/>
      <c r="F221" s="58"/>
    </row>
    <row r="222" spans="1:8" ht="32.25" customHeight="1" thickBot="1" x14ac:dyDescent="0.25">
      <c r="A222" s="43" t="s">
        <v>0</v>
      </c>
      <c r="B222" s="44" t="s">
        <v>1</v>
      </c>
      <c r="C222" s="44" t="s">
        <v>11</v>
      </c>
      <c r="D222" s="44" t="s">
        <v>12</v>
      </c>
      <c r="E222" s="44" t="s">
        <v>13</v>
      </c>
      <c r="F222" s="44" t="s">
        <v>14</v>
      </c>
    </row>
    <row r="223" spans="1:8" ht="19.5" customHeight="1" thickTop="1" x14ac:dyDescent="0.2">
      <c r="A223" s="3" t="s">
        <v>101</v>
      </c>
      <c r="B223" s="25" t="s">
        <v>466</v>
      </c>
      <c r="C223" s="30">
        <v>13480.9</v>
      </c>
      <c r="D223" s="39">
        <f t="shared" ref="D223:D232" si="49">C223*1.21</f>
        <v>16311.888999999999</v>
      </c>
      <c r="E223" s="40">
        <f t="shared" ref="E223:E232" si="50">C223/25</f>
        <v>539.23599999999999</v>
      </c>
      <c r="F223" s="38">
        <f t="shared" ref="F223:F232" si="51">E223*1.2</f>
        <v>647.08319999999992</v>
      </c>
      <c r="H223" s="19">
        <v>4815</v>
      </c>
    </row>
    <row r="224" spans="1:8" ht="19.5" customHeight="1" x14ac:dyDescent="0.2">
      <c r="A224" s="3" t="s">
        <v>102</v>
      </c>
      <c r="B224" s="25" t="s">
        <v>467</v>
      </c>
      <c r="C224" s="30">
        <v>11409.4</v>
      </c>
      <c r="D224" s="39">
        <f t="shared" si="49"/>
        <v>13805.374</v>
      </c>
      <c r="E224" s="40">
        <f t="shared" si="50"/>
        <v>456.37599999999998</v>
      </c>
      <c r="F224" s="38">
        <f t="shared" si="51"/>
        <v>547.6511999999999</v>
      </c>
      <c r="H224" s="19">
        <v>6154.7470000000003</v>
      </c>
    </row>
    <row r="225" spans="1:8" ht="19.5" customHeight="1" x14ac:dyDescent="0.2">
      <c r="A225" s="14" t="s">
        <v>116</v>
      </c>
      <c r="B225" s="25" t="s">
        <v>468</v>
      </c>
      <c r="C225" s="37">
        <v>6462.5</v>
      </c>
      <c r="D225" s="39">
        <f t="shared" si="49"/>
        <v>7819.625</v>
      </c>
      <c r="E225" s="42">
        <f t="shared" si="50"/>
        <v>258.5</v>
      </c>
      <c r="F225" s="39">
        <f t="shared" si="51"/>
        <v>310.2</v>
      </c>
      <c r="H225" s="19">
        <v>7693.4070000000011</v>
      </c>
    </row>
    <row r="226" spans="1:8" ht="19.5" customHeight="1" x14ac:dyDescent="0.2">
      <c r="A226" s="14" t="s">
        <v>117</v>
      </c>
      <c r="B226" s="2" t="s">
        <v>469</v>
      </c>
      <c r="C226" s="30">
        <f t="shared" ref="C226" si="52">H224*1.05</f>
        <v>6462.4843500000006</v>
      </c>
      <c r="D226" s="39">
        <f t="shared" si="49"/>
        <v>7819.6060635000003</v>
      </c>
      <c r="E226" s="40">
        <f t="shared" si="50"/>
        <v>258.49937400000005</v>
      </c>
      <c r="F226" s="38">
        <f t="shared" si="51"/>
        <v>310.19924880000002</v>
      </c>
      <c r="H226" s="19">
        <v>7693.4070000000011</v>
      </c>
    </row>
    <row r="227" spans="1:8" ht="19.5" customHeight="1" x14ac:dyDescent="0.2">
      <c r="A227" s="3" t="s">
        <v>205</v>
      </c>
      <c r="B227" s="25" t="s">
        <v>476</v>
      </c>
      <c r="C227" s="30">
        <v>14639.4</v>
      </c>
      <c r="D227" s="39">
        <f t="shared" si="49"/>
        <v>17713.673999999999</v>
      </c>
      <c r="E227" s="40">
        <f t="shared" si="50"/>
        <v>585.57600000000002</v>
      </c>
      <c r="F227" s="38">
        <f t="shared" si="51"/>
        <v>702.69119999999998</v>
      </c>
      <c r="H227" s="26">
        <v>12123.742</v>
      </c>
    </row>
    <row r="228" spans="1:8" ht="19.5" customHeight="1" x14ac:dyDescent="0.2">
      <c r="A228" s="3" t="s">
        <v>206</v>
      </c>
      <c r="B228" s="25" t="s">
        <v>477</v>
      </c>
      <c r="C228" s="30">
        <f>H227*1.05*1.15</f>
        <v>14639.418465000001</v>
      </c>
      <c r="D228" s="39">
        <f t="shared" si="49"/>
        <v>17713.696342650001</v>
      </c>
      <c r="E228" s="40">
        <f t="shared" si="50"/>
        <v>585.5767386</v>
      </c>
      <c r="F228" s="38">
        <f t="shared" si="51"/>
        <v>702.69208631999993</v>
      </c>
      <c r="H228" s="26">
        <v>6508.4890000000005</v>
      </c>
    </row>
    <row r="229" spans="1:8" ht="19.5" customHeight="1" x14ac:dyDescent="0.2">
      <c r="A229" s="3" t="s">
        <v>207</v>
      </c>
      <c r="B229" s="2" t="s">
        <v>470</v>
      </c>
      <c r="C229" s="30">
        <v>11863.1</v>
      </c>
      <c r="D229" s="39">
        <f t="shared" si="49"/>
        <v>14354.351000000001</v>
      </c>
      <c r="E229" s="40">
        <f t="shared" si="50"/>
        <v>474.524</v>
      </c>
      <c r="F229" s="38">
        <f t="shared" si="51"/>
        <v>569.42880000000002</v>
      </c>
      <c r="H229" s="26">
        <v>6773.7420000000011</v>
      </c>
    </row>
    <row r="230" spans="1:8" ht="19.5" customHeight="1" x14ac:dyDescent="0.2">
      <c r="A230" s="3" t="s">
        <v>212</v>
      </c>
      <c r="B230" s="25" t="s">
        <v>471</v>
      </c>
      <c r="C230" s="30">
        <v>12082</v>
      </c>
      <c r="D230" s="39">
        <f t="shared" si="49"/>
        <v>14619.22</v>
      </c>
      <c r="E230" s="40">
        <f t="shared" si="50"/>
        <v>483.28</v>
      </c>
      <c r="F230" s="38">
        <f t="shared" si="51"/>
        <v>579.93599999999992</v>
      </c>
      <c r="H230" s="26">
        <v>8245.2060000000001</v>
      </c>
    </row>
    <row r="231" spans="1:8" ht="19.5" customHeight="1" x14ac:dyDescent="0.2">
      <c r="A231" s="3" t="s">
        <v>213</v>
      </c>
      <c r="B231" s="25" t="s">
        <v>472</v>
      </c>
      <c r="C231" s="30">
        <v>12082</v>
      </c>
      <c r="D231" s="39">
        <f t="shared" si="49"/>
        <v>14619.22</v>
      </c>
      <c r="E231" s="40">
        <f t="shared" si="50"/>
        <v>483.28</v>
      </c>
      <c r="F231" s="38">
        <f t="shared" si="51"/>
        <v>579.93599999999992</v>
      </c>
      <c r="H231" s="19">
        <v>9737.8559999999998</v>
      </c>
    </row>
    <row r="232" spans="1:8" ht="19.5" customHeight="1" x14ac:dyDescent="0.2">
      <c r="A232" s="3" t="s">
        <v>214</v>
      </c>
      <c r="B232" s="2" t="s">
        <v>473</v>
      </c>
      <c r="C232" s="30">
        <f t="shared" ref="C232" si="53">H230*1.05*1.15</f>
        <v>9956.0862449999986</v>
      </c>
      <c r="D232" s="39">
        <f t="shared" si="49"/>
        <v>12046.864356449998</v>
      </c>
      <c r="E232" s="40">
        <f t="shared" si="50"/>
        <v>398.24344979999995</v>
      </c>
      <c r="F232" s="38">
        <f t="shared" si="51"/>
        <v>477.89213975999991</v>
      </c>
      <c r="H232" s="19">
        <v>9737.8559999999998</v>
      </c>
    </row>
    <row r="234" spans="1:8" ht="35.1" customHeight="1" x14ac:dyDescent="0.2">
      <c r="A234" s="59" t="s">
        <v>478</v>
      </c>
      <c r="B234" s="58"/>
      <c r="C234" s="58"/>
      <c r="D234" s="58"/>
      <c r="E234" s="58"/>
      <c r="F234" s="58"/>
    </row>
    <row r="235" spans="1:8" ht="32.25" customHeight="1" thickBot="1" x14ac:dyDescent="0.25">
      <c r="A235" s="43" t="s">
        <v>0</v>
      </c>
      <c r="B235" s="44" t="s">
        <v>1</v>
      </c>
      <c r="C235" s="44" t="s">
        <v>11</v>
      </c>
      <c r="D235" s="44" t="s">
        <v>12</v>
      </c>
      <c r="E235" s="44" t="s">
        <v>13</v>
      </c>
      <c r="F235" s="44" t="s">
        <v>14</v>
      </c>
    </row>
    <row r="236" spans="1:8" ht="19.5" customHeight="1" thickTop="1" x14ac:dyDescent="0.2">
      <c r="A236" s="14" t="s">
        <v>195</v>
      </c>
      <c r="B236" s="2" t="s">
        <v>479</v>
      </c>
      <c r="C236" s="30">
        <v>8078.1</v>
      </c>
      <c r="D236" s="39">
        <f t="shared" ref="D236:D237" si="54">C236*1.21</f>
        <v>9774.5010000000002</v>
      </c>
      <c r="E236" s="40">
        <f t="shared" ref="E236:E237" si="55">C236/25</f>
        <v>323.12400000000002</v>
      </c>
      <c r="F236" s="38">
        <f t="shared" ref="F236:F237" si="56">E236*1.2</f>
        <v>387.74880000000002</v>
      </c>
      <c r="H236" s="26">
        <v>7777.402000000001</v>
      </c>
    </row>
    <row r="237" spans="1:8" ht="19.5" customHeight="1" x14ac:dyDescent="0.2">
      <c r="A237" s="14" t="s">
        <v>196</v>
      </c>
      <c r="B237" s="2" t="s">
        <v>480</v>
      </c>
      <c r="C237" s="30">
        <v>8078.1</v>
      </c>
      <c r="D237" s="39">
        <f t="shared" si="54"/>
        <v>9774.5010000000002</v>
      </c>
      <c r="E237" s="40">
        <f t="shared" si="55"/>
        <v>323.12400000000002</v>
      </c>
      <c r="F237" s="38">
        <f t="shared" si="56"/>
        <v>387.74880000000002</v>
      </c>
      <c r="H237" s="26">
        <v>8091.34</v>
      </c>
    </row>
    <row r="238" spans="1:8" ht="18" customHeight="1" x14ac:dyDescent="0.2">
      <c r="A238" s="20"/>
      <c r="B238" s="21"/>
      <c r="C238" s="22"/>
      <c r="D238" s="23"/>
      <c r="E238" s="24"/>
      <c r="F238" s="23"/>
    </row>
    <row r="239" spans="1:8" ht="35.1" customHeight="1" x14ac:dyDescent="0.2">
      <c r="A239" s="59" t="s">
        <v>481</v>
      </c>
      <c r="B239" s="58"/>
      <c r="C239" s="58"/>
      <c r="D239" s="58"/>
      <c r="E239" s="58"/>
      <c r="F239" s="58"/>
    </row>
    <row r="240" spans="1:8" ht="32.25" customHeight="1" thickBot="1" x14ac:dyDescent="0.25">
      <c r="A240" s="43" t="s">
        <v>0</v>
      </c>
      <c r="B240" s="44" t="s">
        <v>1</v>
      </c>
      <c r="C240" s="44" t="s">
        <v>11</v>
      </c>
      <c r="D240" s="44" t="s">
        <v>12</v>
      </c>
      <c r="E240" s="44" t="s">
        <v>13</v>
      </c>
      <c r="F240" s="44" t="s">
        <v>14</v>
      </c>
    </row>
    <row r="241" spans="1:8" ht="19.5" customHeight="1" thickTop="1" x14ac:dyDescent="0.2">
      <c r="A241" s="11" t="s">
        <v>197</v>
      </c>
      <c r="B241" s="25" t="s">
        <v>482</v>
      </c>
      <c r="C241" s="30">
        <v>16639</v>
      </c>
      <c r="D241" s="39">
        <f t="shared" ref="D241:D244" si="57">C241*1.21</f>
        <v>20133.189999999999</v>
      </c>
      <c r="E241" s="40">
        <f t="shared" ref="E241:E244" si="58">C241/25</f>
        <v>665.56</v>
      </c>
      <c r="F241" s="38">
        <f t="shared" ref="F241:F244" si="59">E241*1.2</f>
        <v>798.67199999999991</v>
      </c>
      <c r="H241" s="26">
        <v>16359.550999999999</v>
      </c>
    </row>
    <row r="242" spans="1:8" ht="19.5" customHeight="1" x14ac:dyDescent="0.2">
      <c r="A242" s="11" t="s">
        <v>198</v>
      </c>
      <c r="B242" s="2" t="s">
        <v>483</v>
      </c>
      <c r="C242" s="30">
        <v>16639</v>
      </c>
      <c r="D242" s="39">
        <f t="shared" si="57"/>
        <v>20133.189999999999</v>
      </c>
      <c r="E242" s="40">
        <f t="shared" si="58"/>
        <v>665.56</v>
      </c>
      <c r="F242" s="38">
        <f t="shared" si="59"/>
        <v>798.67199999999991</v>
      </c>
      <c r="H242" s="26">
        <v>16359.550999999999</v>
      </c>
    </row>
    <row r="243" spans="1:8" ht="19.5" customHeight="1" x14ac:dyDescent="0.2">
      <c r="A243" s="11" t="s">
        <v>199</v>
      </c>
      <c r="B243" s="2" t="s">
        <v>484</v>
      </c>
      <c r="C243" s="30">
        <f t="shared" ref="C243:C244" si="60">H241*1.05</f>
        <v>17177.528549999999</v>
      </c>
      <c r="D243" s="39">
        <f t="shared" si="57"/>
        <v>20784.809545499997</v>
      </c>
      <c r="E243" s="40">
        <f t="shared" si="58"/>
        <v>687.10114199999998</v>
      </c>
      <c r="F243" s="38">
        <f t="shared" si="59"/>
        <v>824.52137039999991</v>
      </c>
      <c r="H243" s="26"/>
    </row>
    <row r="244" spans="1:8" ht="19.5" customHeight="1" x14ac:dyDescent="0.2">
      <c r="A244" s="11" t="s">
        <v>200</v>
      </c>
      <c r="B244" s="2" t="s">
        <v>485</v>
      </c>
      <c r="C244" s="30">
        <f t="shared" si="60"/>
        <v>17177.528549999999</v>
      </c>
      <c r="D244" s="39">
        <f t="shared" si="57"/>
        <v>20784.809545499997</v>
      </c>
      <c r="E244" s="40">
        <f t="shared" si="58"/>
        <v>687.10114199999998</v>
      </c>
      <c r="F244" s="38">
        <f t="shared" si="59"/>
        <v>824.52137039999991</v>
      </c>
    </row>
    <row r="245" spans="1:8" ht="18" customHeight="1" x14ac:dyDescent="0.2">
      <c r="A245" s="20"/>
      <c r="B245" s="21"/>
      <c r="C245" s="22"/>
      <c r="D245" s="23"/>
      <c r="E245" s="24"/>
      <c r="F245" s="23"/>
    </row>
    <row r="246" spans="1:8" ht="35.1" customHeight="1" x14ac:dyDescent="0.2">
      <c r="A246" s="59" t="s">
        <v>486</v>
      </c>
      <c r="B246" s="58"/>
      <c r="C246" s="58"/>
      <c r="D246" s="58"/>
      <c r="E246" s="58"/>
      <c r="F246" s="58"/>
    </row>
    <row r="247" spans="1:8" ht="32.25" customHeight="1" thickBot="1" x14ac:dyDescent="0.25">
      <c r="A247" s="43" t="s">
        <v>0</v>
      </c>
      <c r="B247" s="44" t="s">
        <v>1</v>
      </c>
      <c r="C247" s="44" t="s">
        <v>11</v>
      </c>
      <c r="D247" s="44" t="s">
        <v>12</v>
      </c>
      <c r="E247" s="44" t="s">
        <v>13</v>
      </c>
      <c r="F247" s="44" t="s">
        <v>14</v>
      </c>
    </row>
    <row r="248" spans="1:8" ht="19.5" customHeight="1" thickTop="1" x14ac:dyDescent="0.2">
      <c r="A248" s="14" t="s">
        <v>118</v>
      </c>
      <c r="B248" s="25" t="s">
        <v>474</v>
      </c>
      <c r="C248" s="30">
        <f>H231*1.05*1.15</f>
        <v>11758.461119999998</v>
      </c>
      <c r="D248" s="39">
        <f>C248*1.21</f>
        <v>14227.737955199997</v>
      </c>
      <c r="E248" s="40">
        <f>C248/25</f>
        <v>470.33844479999993</v>
      </c>
      <c r="F248" s="38">
        <f>E248*1.2</f>
        <v>564.40613375999988</v>
      </c>
      <c r="H248" s="19">
        <v>16788.385600000001</v>
      </c>
    </row>
    <row r="249" spans="1:8" ht="19.5" customHeight="1" x14ac:dyDescent="0.2">
      <c r="A249" s="14" t="s">
        <v>119</v>
      </c>
      <c r="B249" s="2" t="s">
        <v>475</v>
      </c>
      <c r="C249" s="30">
        <f>H232*1.05*1.15</f>
        <v>11758.461119999998</v>
      </c>
      <c r="D249" s="39">
        <f>C249*1.21</f>
        <v>14227.737955199997</v>
      </c>
      <c r="E249" s="40">
        <f>C249/25</f>
        <v>470.33844479999993</v>
      </c>
      <c r="F249" s="38">
        <f>E249*1.2</f>
        <v>564.40613375999988</v>
      </c>
      <c r="H249" s="19">
        <v>16788.385600000001</v>
      </c>
    </row>
    <row r="250" spans="1:8" ht="19.5" customHeight="1" x14ac:dyDescent="0.2">
      <c r="A250" s="15" t="s">
        <v>130</v>
      </c>
      <c r="B250" s="25" t="s">
        <v>487</v>
      </c>
      <c r="C250" s="30">
        <f t="shared" ref="C250:C253" si="61">H248*1.05*1.15</f>
        <v>20271.975612000002</v>
      </c>
      <c r="D250" s="39">
        <f t="shared" ref="D250:D253" si="62">C250*1.21</f>
        <v>24529.09049052</v>
      </c>
      <c r="E250" s="40">
        <f t="shared" ref="E250:E253" si="63">C250/25</f>
        <v>810.87902448000011</v>
      </c>
      <c r="F250" s="38">
        <f t="shared" ref="F250:F253" si="64">E250*1.2</f>
        <v>973.05482937600004</v>
      </c>
      <c r="H250" s="19">
        <v>16788.385600000001</v>
      </c>
    </row>
    <row r="251" spans="1:8" ht="19.5" customHeight="1" x14ac:dyDescent="0.2">
      <c r="A251" s="16" t="s">
        <v>131</v>
      </c>
      <c r="B251" s="25" t="s">
        <v>488</v>
      </c>
      <c r="C251" s="30">
        <f t="shared" si="61"/>
        <v>20271.975612000002</v>
      </c>
      <c r="D251" s="39">
        <f t="shared" si="62"/>
        <v>24529.09049052</v>
      </c>
      <c r="E251" s="40">
        <f t="shared" si="63"/>
        <v>810.87902448000011</v>
      </c>
      <c r="F251" s="38">
        <f t="shared" si="64"/>
        <v>973.05482937600004</v>
      </c>
      <c r="H251" s="19">
        <v>16788.385600000001</v>
      </c>
    </row>
    <row r="252" spans="1:8" ht="19.5" customHeight="1" x14ac:dyDescent="0.2">
      <c r="A252" s="16" t="s">
        <v>132</v>
      </c>
      <c r="B252" s="25" t="s">
        <v>489</v>
      </c>
      <c r="C252" s="30">
        <f t="shared" si="61"/>
        <v>20271.975612000002</v>
      </c>
      <c r="D252" s="39">
        <f t="shared" si="62"/>
        <v>24529.09049052</v>
      </c>
      <c r="E252" s="40">
        <f t="shared" si="63"/>
        <v>810.87902448000011</v>
      </c>
      <c r="F252" s="38">
        <f t="shared" si="64"/>
        <v>973.05482937600004</v>
      </c>
      <c r="H252" s="26">
        <v>15846.7</v>
      </c>
    </row>
    <row r="253" spans="1:8" ht="19.5" customHeight="1" x14ac:dyDescent="0.2">
      <c r="A253" s="16" t="s">
        <v>133</v>
      </c>
      <c r="B253" s="25" t="s">
        <v>490</v>
      </c>
      <c r="C253" s="30">
        <f t="shared" si="61"/>
        <v>20271.975612000002</v>
      </c>
      <c r="D253" s="39">
        <f t="shared" si="62"/>
        <v>24529.09049052</v>
      </c>
      <c r="E253" s="40">
        <f t="shared" si="63"/>
        <v>810.87902448000011</v>
      </c>
      <c r="F253" s="38">
        <f t="shared" si="64"/>
        <v>973.05482937600004</v>
      </c>
      <c r="H253" s="26">
        <v>15846.7</v>
      </c>
    </row>
    <row r="254" spans="1:8" ht="18" customHeight="1" x14ac:dyDescent="0.2">
      <c r="A254" s="20"/>
      <c r="B254" s="21"/>
      <c r="C254" s="22"/>
      <c r="D254" s="23"/>
      <c r="E254" s="24"/>
      <c r="F254" s="23"/>
    </row>
    <row r="255" spans="1:8" ht="35.1" customHeight="1" x14ac:dyDescent="0.2">
      <c r="A255" s="59" t="s">
        <v>231</v>
      </c>
      <c r="B255" s="58"/>
      <c r="C255" s="58"/>
      <c r="D255" s="58"/>
      <c r="E255" s="58"/>
      <c r="F255" s="58"/>
    </row>
    <row r="256" spans="1:8" ht="32.25" customHeight="1" thickBot="1" x14ac:dyDescent="0.25">
      <c r="A256" s="43" t="s">
        <v>0</v>
      </c>
      <c r="B256" s="44" t="s">
        <v>1</v>
      </c>
      <c r="C256" s="44" t="s">
        <v>11</v>
      </c>
      <c r="D256" s="44" t="s">
        <v>12</v>
      </c>
      <c r="E256" s="44" t="s">
        <v>13</v>
      </c>
      <c r="F256" s="44" t="s">
        <v>14</v>
      </c>
    </row>
    <row r="257" spans="1:9" ht="19.5" customHeight="1" thickTop="1" x14ac:dyDescent="0.2">
      <c r="A257" s="18" t="s">
        <v>80</v>
      </c>
      <c r="B257" s="33" t="s">
        <v>491</v>
      </c>
      <c r="C257" s="30">
        <f>I257*1.1</f>
        <v>3625.1600000000003</v>
      </c>
      <c r="D257" s="39">
        <f t="shared" ref="D257:D270" si="65">C257*1.21</f>
        <v>4386.4436000000005</v>
      </c>
      <c r="E257" s="40">
        <f t="shared" ref="E257:E270" si="66">C257/25</f>
        <v>145.00640000000001</v>
      </c>
      <c r="F257" s="38">
        <f>E257*1.2</f>
        <v>174.00768000000002</v>
      </c>
      <c r="H257" s="35">
        <v>3138.6481200000003</v>
      </c>
      <c r="I257" s="30">
        <v>3295.6</v>
      </c>
    </row>
    <row r="258" spans="1:9" ht="19.5" customHeight="1" x14ac:dyDescent="0.2">
      <c r="A258" s="17" t="s">
        <v>81</v>
      </c>
      <c r="B258" s="4" t="s">
        <v>492</v>
      </c>
      <c r="C258" s="30">
        <f t="shared" ref="C258:C259" si="67">I258*1.1</f>
        <v>3875.1900000000005</v>
      </c>
      <c r="D258" s="39">
        <f t="shared" si="65"/>
        <v>4688.9799000000003</v>
      </c>
      <c r="E258" s="40">
        <f t="shared" si="66"/>
        <v>155.00760000000002</v>
      </c>
      <c r="F258" s="38">
        <f t="shared" ref="F258:F270" si="68">E258*1.2</f>
        <v>186.00912000000002</v>
      </c>
      <c r="H258" s="35">
        <v>3355.1818800000001</v>
      </c>
      <c r="I258" s="30">
        <v>3522.9</v>
      </c>
    </row>
    <row r="259" spans="1:9" ht="19.5" customHeight="1" x14ac:dyDescent="0.2">
      <c r="A259" s="17" t="s">
        <v>82</v>
      </c>
      <c r="B259" s="4" t="s">
        <v>493</v>
      </c>
      <c r="C259" s="30">
        <f t="shared" si="67"/>
        <v>3875.1900000000005</v>
      </c>
      <c r="D259" s="39">
        <f t="shared" si="65"/>
        <v>4688.9799000000003</v>
      </c>
      <c r="E259" s="40">
        <f t="shared" si="66"/>
        <v>155.00760000000002</v>
      </c>
      <c r="F259" s="38">
        <f t="shared" si="68"/>
        <v>186.00912000000002</v>
      </c>
      <c r="H259" s="35">
        <v>3355.1818800000001</v>
      </c>
      <c r="I259" s="30">
        <v>3522.9</v>
      </c>
    </row>
    <row r="260" spans="1:9" ht="19.5" customHeight="1" x14ac:dyDescent="0.2">
      <c r="A260" s="17" t="s">
        <v>111</v>
      </c>
      <c r="B260" s="13" t="s">
        <v>134</v>
      </c>
      <c r="C260" s="30">
        <f>H260*1.05*1.2</f>
        <v>7430.6986739999993</v>
      </c>
      <c r="D260" s="39">
        <f t="shared" si="65"/>
        <v>8991.1453955399993</v>
      </c>
      <c r="E260" s="40">
        <f t="shared" si="66"/>
        <v>297.22794696</v>
      </c>
      <c r="F260" s="38">
        <f t="shared" si="68"/>
        <v>356.67353635199999</v>
      </c>
      <c r="H260" s="35">
        <v>5897.3798999999999</v>
      </c>
    </row>
    <row r="261" spans="1:9" ht="19.5" customHeight="1" x14ac:dyDescent="0.2">
      <c r="A261" s="17" t="s">
        <v>112</v>
      </c>
      <c r="B261" s="13" t="s">
        <v>135</v>
      </c>
      <c r="C261" s="30">
        <f>H261*1.05*1.2</f>
        <v>3128.7272940000007</v>
      </c>
      <c r="D261" s="39">
        <f t="shared" si="65"/>
        <v>3785.7600257400009</v>
      </c>
      <c r="E261" s="40">
        <f t="shared" si="66"/>
        <v>125.14909176000003</v>
      </c>
      <c r="F261" s="38">
        <f t="shared" si="68"/>
        <v>150.17891011200004</v>
      </c>
      <c r="H261" s="35">
        <v>2483.1169000000004</v>
      </c>
    </row>
    <row r="262" spans="1:9" ht="19.5" customHeight="1" x14ac:dyDescent="0.2">
      <c r="A262" s="17" t="s">
        <v>83</v>
      </c>
      <c r="B262" s="4" t="s">
        <v>494</v>
      </c>
      <c r="C262" s="30">
        <f>I262*1.1</f>
        <v>3875.1900000000005</v>
      </c>
      <c r="D262" s="39">
        <f t="shared" si="65"/>
        <v>4688.9799000000003</v>
      </c>
      <c r="E262" s="40">
        <f t="shared" si="66"/>
        <v>155.00760000000002</v>
      </c>
      <c r="F262" s="38">
        <f t="shared" si="68"/>
        <v>186.00912000000002</v>
      </c>
      <c r="H262" s="35">
        <v>3355.1818800000001</v>
      </c>
      <c r="I262" s="1">
        <v>3522.9</v>
      </c>
    </row>
    <row r="263" spans="1:9" ht="19.5" customHeight="1" x14ac:dyDescent="0.2">
      <c r="A263" s="17" t="s">
        <v>84</v>
      </c>
      <c r="B263" s="4" t="s">
        <v>495</v>
      </c>
      <c r="C263" s="30">
        <f>I263*1.1</f>
        <v>3875.1900000000005</v>
      </c>
      <c r="D263" s="39">
        <f t="shared" si="65"/>
        <v>4688.9799000000003</v>
      </c>
      <c r="E263" s="40">
        <f t="shared" si="66"/>
        <v>155.00760000000002</v>
      </c>
      <c r="F263" s="38">
        <f t="shared" si="68"/>
        <v>186.00912000000002</v>
      </c>
      <c r="H263" s="35">
        <v>3355.1818800000001</v>
      </c>
      <c r="I263" s="1">
        <v>3522.9</v>
      </c>
    </row>
    <row r="264" spans="1:9" ht="19.5" customHeight="1" x14ac:dyDescent="0.2">
      <c r="A264" s="17" t="s">
        <v>85</v>
      </c>
      <c r="B264" s="4" t="s">
        <v>496</v>
      </c>
      <c r="C264" s="30">
        <f t="shared" ref="C264:C268" si="69">I264*1.1</f>
        <v>3875.1900000000005</v>
      </c>
      <c r="D264" s="39">
        <f t="shared" si="65"/>
        <v>4688.9799000000003</v>
      </c>
      <c r="E264" s="40">
        <f t="shared" si="66"/>
        <v>155.00760000000002</v>
      </c>
      <c r="F264" s="38">
        <f t="shared" si="68"/>
        <v>186.00912000000002</v>
      </c>
      <c r="H264" s="35">
        <v>3355.1818800000001</v>
      </c>
      <c r="I264" s="1">
        <v>3522.9</v>
      </c>
    </row>
    <row r="265" spans="1:9" ht="19.5" customHeight="1" x14ac:dyDescent="0.2">
      <c r="A265" s="17" t="s">
        <v>86</v>
      </c>
      <c r="B265" s="4" t="s">
        <v>92</v>
      </c>
      <c r="C265" s="30">
        <f t="shared" si="69"/>
        <v>4063.1800000000007</v>
      </c>
      <c r="D265" s="39">
        <f t="shared" si="65"/>
        <v>4916.4478000000008</v>
      </c>
      <c r="E265" s="40">
        <f t="shared" si="66"/>
        <v>162.52720000000002</v>
      </c>
      <c r="F265" s="38">
        <f t="shared" si="68"/>
        <v>195.03264000000001</v>
      </c>
      <c r="H265" s="35">
        <v>3517.9096200000004</v>
      </c>
      <c r="I265" s="1">
        <v>3693.8</v>
      </c>
    </row>
    <row r="266" spans="1:9" ht="19.5" customHeight="1" x14ac:dyDescent="0.2">
      <c r="A266" s="17" t="s">
        <v>87</v>
      </c>
      <c r="B266" s="4" t="s">
        <v>497</v>
      </c>
      <c r="C266" s="30">
        <f t="shared" si="69"/>
        <v>4063.1800000000007</v>
      </c>
      <c r="D266" s="39">
        <f t="shared" si="65"/>
        <v>4916.4478000000008</v>
      </c>
      <c r="E266" s="40">
        <f t="shared" si="66"/>
        <v>162.52720000000002</v>
      </c>
      <c r="F266" s="38">
        <f t="shared" si="68"/>
        <v>195.03264000000001</v>
      </c>
      <c r="H266" s="35">
        <v>3517.9096200000004</v>
      </c>
      <c r="I266" s="1">
        <v>3693.8</v>
      </c>
    </row>
    <row r="267" spans="1:9" ht="19.5" customHeight="1" x14ac:dyDescent="0.2">
      <c r="A267" s="17" t="s">
        <v>88</v>
      </c>
      <c r="B267" s="4" t="s">
        <v>498</v>
      </c>
      <c r="C267" s="30">
        <f t="shared" si="69"/>
        <v>4063.1800000000007</v>
      </c>
      <c r="D267" s="39">
        <f t="shared" si="65"/>
        <v>4916.4478000000008</v>
      </c>
      <c r="E267" s="40">
        <f t="shared" si="66"/>
        <v>162.52720000000002</v>
      </c>
      <c r="F267" s="38">
        <f t="shared" si="68"/>
        <v>195.03264000000001</v>
      </c>
      <c r="H267" s="35">
        <v>3517.9096200000004</v>
      </c>
      <c r="I267" s="1">
        <v>3693.8</v>
      </c>
    </row>
    <row r="268" spans="1:9" ht="19.5" customHeight="1" x14ac:dyDescent="0.2">
      <c r="A268" s="17" t="s">
        <v>89</v>
      </c>
      <c r="B268" s="4" t="s">
        <v>93</v>
      </c>
      <c r="C268" s="30">
        <f t="shared" si="69"/>
        <v>4063.1800000000007</v>
      </c>
      <c r="D268" s="39">
        <f t="shared" si="65"/>
        <v>4916.4478000000008</v>
      </c>
      <c r="E268" s="40">
        <f t="shared" si="66"/>
        <v>162.52720000000002</v>
      </c>
      <c r="F268" s="38">
        <f t="shared" si="68"/>
        <v>195.03264000000001</v>
      </c>
      <c r="H268" s="35">
        <v>3517.9460000000004</v>
      </c>
      <c r="I268" s="1">
        <v>3693.8</v>
      </c>
    </row>
    <row r="269" spans="1:9" ht="19.5" customHeight="1" x14ac:dyDescent="0.2">
      <c r="A269" s="17" t="s">
        <v>90</v>
      </c>
      <c r="B269" s="34" t="s">
        <v>499</v>
      </c>
      <c r="C269" s="30">
        <v>4519.8</v>
      </c>
      <c r="D269" s="39">
        <f t="shared" si="65"/>
        <v>5468.9579999999996</v>
      </c>
      <c r="E269" s="40">
        <f t="shared" si="66"/>
        <v>180.792</v>
      </c>
      <c r="F269" s="38">
        <f t="shared" si="68"/>
        <v>216.9504</v>
      </c>
      <c r="H269" s="35">
        <v>3747.6750000000002</v>
      </c>
    </row>
    <row r="270" spans="1:9" ht="19.5" customHeight="1" x14ac:dyDescent="0.2">
      <c r="A270" s="17" t="s">
        <v>91</v>
      </c>
      <c r="B270" s="34" t="s">
        <v>500</v>
      </c>
      <c r="C270" s="30">
        <v>2813.2</v>
      </c>
      <c r="D270" s="39">
        <f t="shared" si="65"/>
        <v>3403.9719999999998</v>
      </c>
      <c r="E270" s="40">
        <f t="shared" si="66"/>
        <v>112.52799999999999</v>
      </c>
      <c r="F270" s="38">
        <f t="shared" si="68"/>
        <v>135.03359999999998</v>
      </c>
      <c r="H270" s="35">
        <v>2267.3407000000002</v>
      </c>
    </row>
    <row r="271" spans="1:9" ht="18" customHeight="1" x14ac:dyDescent="0.2">
      <c r="A271" s="20"/>
      <c r="B271" s="21"/>
      <c r="C271" s="22"/>
      <c r="D271" s="23"/>
      <c r="E271" s="24"/>
      <c r="F271" s="23"/>
    </row>
    <row r="272" spans="1:9" ht="69.95" customHeight="1" x14ac:dyDescent="0.2">
      <c r="A272" s="59" t="s">
        <v>501</v>
      </c>
      <c r="B272" s="58"/>
      <c r="C272" s="58"/>
      <c r="D272" s="58"/>
      <c r="E272" s="58"/>
      <c r="F272" s="58"/>
    </row>
    <row r="273" spans="1:8" ht="32.25" customHeight="1" thickBot="1" x14ac:dyDescent="0.25">
      <c r="A273" s="43" t="s">
        <v>0</v>
      </c>
      <c r="B273" s="44" t="s">
        <v>1</v>
      </c>
      <c r="C273" s="44" t="s">
        <v>11</v>
      </c>
      <c r="D273" s="44" t="s">
        <v>12</v>
      </c>
      <c r="E273" s="44" t="s">
        <v>13</v>
      </c>
      <c r="F273" s="44" t="s">
        <v>14</v>
      </c>
    </row>
    <row r="274" spans="1:8" ht="19.5" customHeight="1" thickTop="1" x14ac:dyDescent="0.2">
      <c r="A274" s="8" t="s">
        <v>79</v>
      </c>
      <c r="B274" s="28" t="s">
        <v>225</v>
      </c>
      <c r="C274" s="30">
        <f>H274*1.05</f>
        <v>1432.4625000000001</v>
      </c>
      <c r="D274" s="39">
        <f t="shared" ref="D274:D283" si="70">C274*1.21</f>
        <v>1733.2796250000001</v>
      </c>
      <c r="E274" s="40">
        <f t="shared" ref="E274:E283" si="71">C274/25</f>
        <v>57.298500000000004</v>
      </c>
      <c r="F274" s="38">
        <f>E274*1.2</f>
        <v>68.758200000000002</v>
      </c>
      <c r="H274" s="26">
        <v>1364.25</v>
      </c>
    </row>
    <row r="275" spans="1:8" ht="19.5" customHeight="1" x14ac:dyDescent="0.2">
      <c r="A275" s="2" t="s">
        <v>193</v>
      </c>
      <c r="B275" s="9" t="s">
        <v>226</v>
      </c>
      <c r="C275" s="30">
        <f>H275*1.05</f>
        <v>1306.4058</v>
      </c>
      <c r="D275" s="39">
        <f t="shared" si="70"/>
        <v>1580.7510179999999</v>
      </c>
      <c r="E275" s="40">
        <f t="shared" si="71"/>
        <v>52.256231999999997</v>
      </c>
      <c r="F275" s="38">
        <f>E275*1.2</f>
        <v>62.707478399999992</v>
      </c>
      <c r="H275" s="35">
        <v>1244.1959999999999</v>
      </c>
    </row>
    <row r="276" spans="1:8" ht="19.5" customHeight="1" x14ac:dyDescent="0.2">
      <c r="A276" s="3" t="s">
        <v>194</v>
      </c>
      <c r="B276" s="10" t="s">
        <v>227</v>
      </c>
      <c r="C276" s="30">
        <f>H276*1.05</f>
        <v>1079.1599490000001</v>
      </c>
      <c r="D276" s="39">
        <f t="shared" si="70"/>
        <v>1305.78353829</v>
      </c>
      <c r="E276" s="40">
        <f t="shared" si="71"/>
        <v>43.166397960000005</v>
      </c>
      <c r="F276" s="38">
        <f>E276*1.2</f>
        <v>51.799677552000006</v>
      </c>
      <c r="H276" s="35">
        <v>1027.7713800000001</v>
      </c>
    </row>
    <row r="277" spans="1:8" ht="19.5" customHeight="1" x14ac:dyDescent="0.2">
      <c r="A277" s="2" t="s">
        <v>94</v>
      </c>
      <c r="B277" s="2" t="s">
        <v>129</v>
      </c>
      <c r="C277" s="30">
        <f>H277*1.05</f>
        <v>7335.2191499999999</v>
      </c>
      <c r="D277" s="39">
        <f t="shared" si="70"/>
        <v>8875.6151714999996</v>
      </c>
      <c r="E277" s="40">
        <f t="shared" si="71"/>
        <v>293.40876600000001</v>
      </c>
      <c r="F277" s="38">
        <f>E277*1.2</f>
        <v>352.09051920000002</v>
      </c>
      <c r="H277" s="26">
        <v>6985.9229999999998</v>
      </c>
    </row>
    <row r="278" spans="1:8" ht="19.5" customHeight="1" x14ac:dyDescent="0.2">
      <c r="A278" s="2" t="s">
        <v>215</v>
      </c>
      <c r="B278" s="2" t="s">
        <v>218</v>
      </c>
      <c r="C278" s="30">
        <v>13374</v>
      </c>
      <c r="D278" s="39">
        <f t="shared" si="70"/>
        <v>16182.539999999999</v>
      </c>
      <c r="E278" s="40">
        <f t="shared" si="71"/>
        <v>534.96</v>
      </c>
      <c r="F278" s="38">
        <f t="shared" ref="F278:F280" si="72">E278*1.2</f>
        <v>641.952</v>
      </c>
      <c r="H278" s="26">
        <v>10390.556</v>
      </c>
    </row>
    <row r="279" spans="1:8" ht="19.5" customHeight="1" x14ac:dyDescent="0.2">
      <c r="A279" s="2" t="s">
        <v>216</v>
      </c>
      <c r="B279" s="2" t="s">
        <v>219</v>
      </c>
      <c r="C279" s="30">
        <v>9300.5</v>
      </c>
      <c r="D279" s="39">
        <f t="shared" si="70"/>
        <v>11253.605</v>
      </c>
      <c r="E279" s="40">
        <f t="shared" si="71"/>
        <v>372.02</v>
      </c>
      <c r="F279" s="38">
        <f t="shared" si="72"/>
        <v>446.42399999999998</v>
      </c>
    </row>
    <row r="280" spans="1:8" ht="19.5" customHeight="1" x14ac:dyDescent="0.2">
      <c r="A280" s="27" t="s">
        <v>217</v>
      </c>
      <c r="B280" s="2" t="s">
        <v>224</v>
      </c>
      <c r="C280" s="30">
        <f>H278*1.05*1.15</f>
        <v>12546.596369999999</v>
      </c>
      <c r="D280" s="39">
        <f t="shared" si="70"/>
        <v>15181.381607699999</v>
      </c>
      <c r="E280" s="40">
        <f t="shared" si="71"/>
        <v>501.86385479999996</v>
      </c>
      <c r="F280" s="38">
        <f t="shared" si="72"/>
        <v>602.23662575999992</v>
      </c>
      <c r="H280" s="36"/>
    </row>
    <row r="281" spans="1:8" ht="19.5" customHeight="1" x14ac:dyDescent="0.2">
      <c r="A281" s="2" t="s">
        <v>220</v>
      </c>
      <c r="B281" s="2" t="s">
        <v>502</v>
      </c>
      <c r="C281" s="30">
        <v>4633.3</v>
      </c>
      <c r="D281" s="39">
        <f t="shared" si="70"/>
        <v>5606.2929999999997</v>
      </c>
      <c r="E281" s="40">
        <f t="shared" si="71"/>
        <v>185.33199999999999</v>
      </c>
      <c r="F281" s="38">
        <f>E281*1.2</f>
        <v>222.39839999999998</v>
      </c>
      <c r="H281" s="26">
        <v>2644.0770000000002</v>
      </c>
    </row>
    <row r="282" spans="1:8" ht="19.5" customHeight="1" x14ac:dyDescent="0.2">
      <c r="A282" s="2" t="s">
        <v>221</v>
      </c>
      <c r="B282" s="2" t="s">
        <v>503</v>
      </c>
      <c r="C282" s="30">
        <v>2776.3</v>
      </c>
      <c r="D282" s="39">
        <f t="shared" si="70"/>
        <v>3359.3230000000003</v>
      </c>
      <c r="E282" s="40">
        <f t="shared" si="71"/>
        <v>111.05200000000001</v>
      </c>
      <c r="F282" s="38">
        <f>E282*1.2</f>
        <v>133.26240000000001</v>
      </c>
    </row>
    <row r="283" spans="1:8" ht="19.5" customHeight="1" x14ac:dyDescent="0.2">
      <c r="A283" s="2" t="s">
        <v>222</v>
      </c>
      <c r="B283" s="2" t="s">
        <v>504</v>
      </c>
      <c r="C283" s="30">
        <f>H281*1.05</f>
        <v>2776.2808500000006</v>
      </c>
      <c r="D283" s="39">
        <f t="shared" si="70"/>
        <v>3359.2998285000008</v>
      </c>
      <c r="E283" s="40">
        <f t="shared" si="71"/>
        <v>111.05123400000002</v>
      </c>
      <c r="F283" s="38">
        <f>E283*1.2</f>
        <v>133.26148080000002</v>
      </c>
    </row>
    <row r="284" spans="1:8" ht="18" customHeight="1" x14ac:dyDescent="0.2">
      <c r="A284" s="20"/>
      <c r="B284" s="21"/>
      <c r="C284" s="22"/>
      <c r="D284" s="23"/>
      <c r="E284" s="24"/>
      <c r="F284" s="23"/>
    </row>
    <row r="285" spans="1:8" ht="35.1" customHeight="1" x14ac:dyDescent="0.2">
      <c r="A285" s="59" t="s">
        <v>157</v>
      </c>
      <c r="B285" s="58"/>
      <c r="C285" s="58"/>
      <c r="D285" s="58"/>
      <c r="E285" s="58"/>
      <c r="F285" s="58"/>
    </row>
    <row r="286" spans="1:8" ht="32.25" customHeight="1" thickBot="1" x14ac:dyDescent="0.25">
      <c r="A286" s="43" t="s">
        <v>0</v>
      </c>
      <c r="B286" s="44" t="s">
        <v>1</v>
      </c>
      <c r="C286" s="44" t="s">
        <v>11</v>
      </c>
      <c r="D286" s="44" t="s">
        <v>12</v>
      </c>
      <c r="E286" s="44" t="s">
        <v>13</v>
      </c>
      <c r="F286" s="44" t="s">
        <v>14</v>
      </c>
    </row>
    <row r="287" spans="1:8" ht="32.1" customHeight="1" thickTop="1" x14ac:dyDescent="0.2">
      <c r="A287" s="2"/>
      <c r="B287" s="25" t="s">
        <v>160</v>
      </c>
      <c r="C287" s="30"/>
      <c r="D287" s="39"/>
      <c r="E287" s="40"/>
      <c r="F287" s="12"/>
    </row>
    <row r="288" spans="1:8" ht="19.5" customHeight="1" x14ac:dyDescent="0.2">
      <c r="A288" s="2"/>
      <c r="B288" s="25" t="s">
        <v>159</v>
      </c>
      <c r="C288" s="30">
        <v>248</v>
      </c>
      <c r="D288" s="39">
        <f>C288*1.21</f>
        <v>300.08</v>
      </c>
      <c r="E288" s="40">
        <f>C288/25</f>
        <v>9.92</v>
      </c>
      <c r="F288" s="38">
        <f>E288*1.2</f>
        <v>11.904</v>
      </c>
    </row>
    <row r="289" spans="1:6" ht="19.5" customHeight="1" x14ac:dyDescent="0.2">
      <c r="A289" s="3"/>
      <c r="B289" s="3" t="s">
        <v>161</v>
      </c>
      <c r="C289" s="30">
        <v>170</v>
      </c>
      <c r="D289" s="39">
        <f>C289*1.21</f>
        <v>205.7</v>
      </c>
      <c r="E289" s="40">
        <f>C289/25</f>
        <v>6.8</v>
      </c>
      <c r="F289" s="38">
        <f>E289*1.2</f>
        <v>8.16</v>
      </c>
    </row>
    <row r="290" spans="1:6" ht="19.5" customHeight="1" x14ac:dyDescent="0.2">
      <c r="A290" s="3"/>
      <c r="B290" s="3" t="s">
        <v>223</v>
      </c>
      <c r="C290" s="30">
        <v>100</v>
      </c>
      <c r="D290" s="39">
        <f>C290*1.21</f>
        <v>121</v>
      </c>
      <c r="E290" s="40">
        <f>C290/25</f>
        <v>4</v>
      </c>
      <c r="F290" s="38">
        <f>E290*1.2</f>
        <v>4.8</v>
      </c>
    </row>
    <row r="291" spans="1:6" ht="19.5" customHeight="1" x14ac:dyDescent="0.2">
      <c r="A291" s="3"/>
      <c r="B291" s="3" t="s">
        <v>158</v>
      </c>
      <c r="C291" s="30">
        <v>124</v>
      </c>
      <c r="D291" s="39">
        <f>C291*1.21</f>
        <v>150.04</v>
      </c>
      <c r="E291" s="40">
        <f>C291/25</f>
        <v>4.96</v>
      </c>
      <c r="F291" s="38">
        <f>E291*1.2</f>
        <v>5.952</v>
      </c>
    </row>
    <row r="292" spans="1:6" ht="18" customHeight="1" x14ac:dyDescent="0.2">
      <c r="A292" s="20"/>
      <c r="B292" s="21"/>
      <c r="C292" s="22"/>
      <c r="D292" s="23"/>
      <c r="E292" s="24"/>
      <c r="F292" s="23"/>
    </row>
    <row r="293" spans="1:6" ht="18" customHeight="1" x14ac:dyDescent="0.2">
      <c r="A293" s="20"/>
      <c r="B293" s="21"/>
      <c r="C293" s="22"/>
      <c r="D293" s="23"/>
      <c r="E293" s="24"/>
      <c r="F293" s="23"/>
    </row>
  </sheetData>
  <sheetProtection formatCells="0" formatColumns="0" formatRows="0" insertColumns="0" insertRows="0" deleteColumns="0" deleteRows="0"/>
  <mergeCells count="16">
    <mergeCell ref="A285:F285"/>
    <mergeCell ref="A234:F234"/>
    <mergeCell ref="A239:F239"/>
    <mergeCell ref="A246:F246"/>
    <mergeCell ref="A255:F255"/>
    <mergeCell ref="A272:F272"/>
    <mergeCell ref="A173:F173"/>
    <mergeCell ref="A181:F181"/>
    <mergeCell ref="A198:F198"/>
    <mergeCell ref="A205:F205"/>
    <mergeCell ref="A221:F221"/>
    <mergeCell ref="A1:F2"/>
    <mergeCell ref="A104:F104"/>
    <mergeCell ref="A127:F127"/>
    <mergeCell ref="A146:F146"/>
    <mergeCell ref="A147:F147"/>
  </mergeCells>
  <printOptions horizontalCentered="1"/>
  <pageMargins left="0.70866141732283472" right="0.70866141732283472" top="0.74803149606299213" bottom="0.74803149606299213" header="0" footer="0"/>
  <pageSetup paperSize="9" orientation="portrait" r:id="rId1"/>
  <headerFooter>
    <oddFooter>&amp;L&amp;G&amp;C&amp;"Times New Roman,Tučné"&amp;12&amp;K00+000&amp;P/&amp;N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Zuzana Manasova</cp:lastModifiedBy>
  <cp:lastPrinted>2024-02-09T13:10:06Z</cp:lastPrinted>
  <dcterms:created xsi:type="dcterms:W3CDTF">2014-09-16T08:09:35Z</dcterms:created>
  <dcterms:modified xsi:type="dcterms:W3CDTF">2024-03-22T11:28:16Z</dcterms:modified>
</cp:coreProperties>
</file>